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ownloads\HOSPITAL AÑO 2025\HOSPITAL AÑO 2025\"/>
    </mc:Choice>
  </mc:AlternateContent>
  <xr:revisionPtr revIDLastSave="0" documentId="13_ncr:1_{AACF3960-446A-4AD3-BF50-14246268D051}" xr6:coauthVersionLast="47" xr6:coauthVersionMax="47" xr10:uidLastSave="{00000000-0000-0000-0000-000000000000}"/>
  <bookViews>
    <workbookView xWindow="-120" yWindow="-120" windowWidth="29040" windowHeight="15720" xr2:uid="{E6D42AD4-C53E-4613-A2E2-A524C865B705}"/>
  </bookViews>
  <sheets>
    <sheet name="Hoja1" sheetId="1" r:id="rId1"/>
  </sheets>
  <definedNames>
    <definedName name="_Hlk78467192" localSheetId="0">Hoja1!$C$117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7" i="1" l="1"/>
  <c r="I185" i="1"/>
  <c r="I184" i="1"/>
  <c r="I146" i="1"/>
  <c r="I145" i="1"/>
  <c r="I144" i="1"/>
  <c r="I143" i="1"/>
  <c r="I128" i="1"/>
  <c r="I120" i="1"/>
  <c r="H120" i="1"/>
  <c r="I44" i="1"/>
  <c r="F41" i="1" l="1"/>
  <c r="I41" i="1"/>
  <c r="P189" i="1"/>
  <c r="I189" i="1"/>
  <c r="F189" i="1"/>
  <c r="P190" i="1"/>
  <c r="I190" i="1"/>
  <c r="P188" i="1"/>
  <c r="I188" i="1"/>
  <c r="F188" i="1"/>
  <c r="P187" i="1"/>
  <c r="I187" i="1"/>
  <c r="F187" i="1"/>
  <c r="I186" i="1"/>
  <c r="P186" i="1"/>
  <c r="F186" i="1"/>
  <c r="P185" i="1"/>
  <c r="P184" i="1"/>
  <c r="I122" i="1"/>
  <c r="I121" i="1"/>
  <c r="F121" i="1"/>
  <c r="I116" i="1"/>
  <c r="I83" i="1"/>
  <c r="I84" i="1"/>
  <c r="I85" i="1"/>
  <c r="I86" i="1"/>
  <c r="I82" i="1"/>
  <c r="I50" i="1"/>
  <c r="I48" i="1"/>
  <c r="I47" i="1"/>
  <c r="I45" i="1"/>
  <c r="I178" i="1"/>
  <c r="I175" i="1"/>
  <c r="I160" i="1"/>
  <c r="I155" i="1"/>
  <c r="I152" i="1"/>
  <c r="I151" i="1"/>
  <c r="I150" i="1"/>
  <c r="I147" i="1"/>
  <c r="I142" i="1"/>
  <c r="I141" i="1"/>
  <c r="I140" i="1"/>
  <c r="I139" i="1"/>
  <c r="I138" i="1"/>
  <c r="I137" i="1"/>
  <c r="I136" i="1"/>
  <c r="I135" i="1"/>
  <c r="I134" i="1"/>
  <c r="I130" i="1"/>
  <c r="I131" i="1"/>
  <c r="I132" i="1"/>
  <c r="I133" i="1"/>
  <c r="I13" i="1"/>
  <c r="P183" i="1"/>
  <c r="F183" i="1"/>
  <c r="I183" i="1"/>
  <c r="P182" i="1"/>
  <c r="F182" i="1"/>
  <c r="I182" i="1"/>
  <c r="P181" i="1"/>
  <c r="F181" i="1"/>
  <c r="I181" i="1"/>
  <c r="P180" i="1"/>
  <c r="F180" i="1"/>
  <c r="I180" i="1" s="1"/>
  <c r="P179" i="1"/>
  <c r="F179" i="1"/>
  <c r="I179" i="1"/>
  <c r="P178" i="1"/>
  <c r="F178" i="1"/>
  <c r="P177" i="1"/>
  <c r="F177" i="1"/>
  <c r="I177" i="1" s="1"/>
  <c r="P176" i="1"/>
  <c r="F176" i="1"/>
  <c r="I176" i="1"/>
  <c r="P175" i="1"/>
  <c r="F175" i="1"/>
  <c r="P174" i="1"/>
  <c r="F174" i="1"/>
  <c r="I174" i="1" s="1"/>
  <c r="P173" i="1"/>
  <c r="F173" i="1"/>
  <c r="I173" i="1" s="1"/>
  <c r="P172" i="1"/>
  <c r="F172" i="1"/>
  <c r="I172" i="1"/>
  <c r="P171" i="1"/>
  <c r="F171" i="1"/>
  <c r="I171" i="1" s="1"/>
  <c r="P170" i="1"/>
  <c r="F170" i="1"/>
  <c r="I170" i="1"/>
  <c r="P169" i="1"/>
  <c r="F169" i="1"/>
  <c r="I169" i="1"/>
  <c r="P168" i="1"/>
  <c r="F168" i="1"/>
  <c r="I168" i="1"/>
  <c r="P167" i="1"/>
  <c r="F167" i="1"/>
  <c r="I167" i="1" s="1"/>
  <c r="P166" i="1"/>
  <c r="F166" i="1"/>
  <c r="I166" i="1"/>
  <c r="P165" i="1"/>
  <c r="F165" i="1"/>
  <c r="I165" i="1"/>
  <c r="P164" i="1"/>
  <c r="F164" i="1"/>
  <c r="I164" i="1"/>
  <c r="P163" i="1"/>
  <c r="F163" i="1"/>
  <c r="I163" i="1" s="1"/>
  <c r="P162" i="1"/>
  <c r="F162" i="1"/>
  <c r="I162" i="1" s="1"/>
  <c r="P161" i="1"/>
  <c r="F161" i="1"/>
  <c r="I161" i="1"/>
  <c r="P160" i="1"/>
  <c r="F160" i="1"/>
  <c r="P159" i="1"/>
  <c r="F159" i="1"/>
  <c r="I159" i="1"/>
  <c r="P158" i="1"/>
  <c r="F158" i="1"/>
  <c r="I158" i="1" s="1"/>
  <c r="P157" i="1"/>
  <c r="F157" i="1"/>
  <c r="I157" i="1"/>
  <c r="P156" i="1"/>
  <c r="F156" i="1"/>
  <c r="I156" i="1" s="1"/>
  <c r="P155" i="1"/>
  <c r="F155" i="1"/>
  <c r="P154" i="1"/>
  <c r="F154" i="1"/>
  <c r="I154" i="1"/>
  <c r="P153" i="1"/>
  <c r="F153" i="1"/>
  <c r="I153" i="1"/>
  <c r="P152" i="1"/>
  <c r="F152" i="1"/>
  <c r="P151" i="1"/>
  <c r="F151" i="1"/>
  <c r="P150" i="1"/>
  <c r="F150" i="1"/>
  <c r="P149" i="1"/>
  <c r="I149" i="1"/>
  <c r="F149" i="1"/>
  <c r="P148" i="1"/>
  <c r="F148" i="1"/>
  <c r="H148" i="1"/>
  <c r="I148" i="1"/>
  <c r="P147" i="1"/>
  <c r="F147" i="1"/>
  <c r="I119" i="1"/>
  <c r="I117" i="1"/>
  <c r="I89" i="1"/>
  <c r="I43" i="1"/>
  <c r="I42" i="1"/>
  <c r="I129" i="1" l="1"/>
  <c r="I118" i="1"/>
  <c r="I92" i="1"/>
  <c r="I91" i="1"/>
  <c r="I88" i="1"/>
  <c r="F7" i="1"/>
  <c r="I114" i="1" l="1"/>
  <c r="I110" i="1" l="1"/>
  <c r="I108" i="1"/>
  <c r="I90" i="1"/>
  <c r="I80" i="1"/>
  <c r="I62" i="1"/>
  <c r="I49" i="1" l="1"/>
  <c r="I21" i="1" l="1"/>
  <c r="P146" i="1"/>
  <c r="F146" i="1"/>
  <c r="P145" i="1"/>
  <c r="F145" i="1"/>
  <c r="P144" i="1"/>
  <c r="F144" i="1"/>
  <c r="P143" i="1"/>
  <c r="F143" i="1"/>
  <c r="P142" i="1"/>
  <c r="F142" i="1"/>
  <c r="P141" i="1"/>
  <c r="F141" i="1"/>
  <c r="P140" i="1"/>
  <c r="F140" i="1"/>
  <c r="P139" i="1"/>
  <c r="F139" i="1"/>
  <c r="P138" i="1"/>
  <c r="F138" i="1"/>
  <c r="P137" i="1"/>
  <c r="F137" i="1"/>
  <c r="P136" i="1"/>
  <c r="F136" i="1"/>
  <c r="P135" i="1"/>
  <c r="F135" i="1"/>
  <c r="P134" i="1"/>
  <c r="F134" i="1"/>
  <c r="P133" i="1"/>
  <c r="F133" i="1"/>
  <c r="P132" i="1"/>
  <c r="F132" i="1"/>
  <c r="P131" i="1"/>
  <c r="F131" i="1"/>
  <c r="P130" i="1"/>
  <c r="F130" i="1"/>
  <c r="P129" i="1"/>
  <c r="P128" i="1"/>
  <c r="F128" i="1"/>
  <c r="P127" i="1"/>
  <c r="I127" i="1"/>
  <c r="F127" i="1"/>
  <c r="P126" i="1"/>
  <c r="I126" i="1"/>
  <c r="F126" i="1"/>
  <c r="P125" i="1"/>
  <c r="I125" i="1"/>
  <c r="F125" i="1"/>
  <c r="P124" i="1"/>
  <c r="I124" i="1"/>
  <c r="F124" i="1"/>
  <c r="I81" i="1"/>
  <c r="I79" i="1"/>
  <c r="I78" i="1"/>
  <c r="I77" i="1"/>
  <c r="I76" i="1"/>
  <c r="I75" i="1"/>
  <c r="I74" i="1"/>
  <c r="I73" i="1"/>
  <c r="I72" i="1"/>
  <c r="I71" i="1"/>
  <c r="I70" i="1"/>
  <c r="I69" i="1"/>
  <c r="I68" i="1"/>
  <c r="I67" i="1"/>
  <c r="I66" i="1"/>
  <c r="I65" i="1"/>
  <c r="I64" i="1"/>
  <c r="I63" i="1"/>
  <c r="I61" i="1"/>
  <c r="I60" i="1"/>
  <c r="I59" i="1"/>
  <c r="I58" i="1"/>
  <c r="I57" i="1"/>
  <c r="I56" i="1"/>
  <c r="I55" i="1"/>
  <c r="I54" i="1"/>
  <c r="I53" i="1"/>
  <c r="I52" i="1"/>
  <c r="I51" i="1"/>
  <c r="I40" i="1" l="1"/>
  <c r="I39" i="1"/>
  <c r="I38" i="1"/>
  <c r="I37" i="1"/>
  <c r="I36" i="1"/>
  <c r="I35" i="1"/>
  <c r="I34" i="1"/>
  <c r="I32" i="1"/>
  <c r="I31" i="1"/>
  <c r="I30" i="1"/>
  <c r="I29" i="1"/>
  <c r="I28" i="1"/>
  <c r="P122" i="1"/>
  <c r="F122" i="1"/>
  <c r="P121" i="1"/>
  <c r="P120" i="1"/>
  <c r="F120" i="1"/>
  <c r="P119" i="1"/>
  <c r="P117" i="1"/>
  <c r="P118" i="1"/>
  <c r="P116" i="1"/>
  <c r="F116" i="1"/>
  <c r="P115" i="1"/>
  <c r="F115" i="1"/>
  <c r="I115" i="1" s="1"/>
  <c r="F50" i="1"/>
  <c r="F45" i="1"/>
  <c r="I9" i="1"/>
  <c r="P114" i="1"/>
  <c r="F114" i="1"/>
  <c r="P111" i="1"/>
  <c r="F111" i="1"/>
  <c r="I111" i="1" s="1"/>
  <c r="P110" i="1"/>
  <c r="F110" i="1"/>
  <c r="P109" i="1"/>
  <c r="F109" i="1"/>
  <c r="I109" i="1"/>
  <c r="P108" i="1"/>
  <c r="F108" i="1"/>
  <c r="P107" i="1"/>
  <c r="F107" i="1"/>
  <c r="I107" i="1"/>
  <c r="P106" i="1"/>
  <c r="F106" i="1"/>
  <c r="I106" i="1"/>
  <c r="P105" i="1"/>
  <c r="F105" i="1"/>
  <c r="I105" i="1"/>
  <c r="P104" i="1"/>
  <c r="F104" i="1"/>
  <c r="I104" i="1"/>
  <c r="P103" i="1"/>
  <c r="F103" i="1"/>
  <c r="I103" i="1"/>
  <c r="P102" i="1"/>
  <c r="F102" i="1"/>
  <c r="I102" i="1"/>
  <c r="P101" i="1"/>
  <c r="F101" i="1"/>
  <c r="I101" i="1"/>
  <c r="P100" i="1"/>
  <c r="F100" i="1"/>
  <c r="I100" i="1" s="1"/>
  <c r="P99" i="1"/>
  <c r="P98" i="1"/>
  <c r="F99" i="1"/>
  <c r="I99" i="1"/>
  <c r="F98" i="1"/>
  <c r="I98" i="1"/>
  <c r="P97" i="1"/>
  <c r="F97" i="1"/>
  <c r="I97" i="1"/>
  <c r="P96" i="1"/>
  <c r="F96" i="1"/>
  <c r="I96" i="1" s="1"/>
  <c r="P95" i="1"/>
  <c r="F95" i="1"/>
  <c r="I95" i="1" s="1"/>
  <c r="P94" i="1"/>
  <c r="F94" i="1"/>
  <c r="I94" i="1" s="1"/>
  <c r="P93" i="1"/>
  <c r="F93" i="1"/>
  <c r="I93" i="1" s="1"/>
  <c r="P92" i="1"/>
  <c r="P91" i="1"/>
  <c r="I27" i="1"/>
  <c r="I26" i="1"/>
  <c r="I25" i="1"/>
  <c r="I24" i="1"/>
  <c r="I23" i="1"/>
  <c r="I22" i="1"/>
  <c r="I18" i="1"/>
  <c r="I17" i="1"/>
  <c r="F17" i="1"/>
  <c r="I16" i="1"/>
  <c r="F16" i="1"/>
  <c r="I15" i="1"/>
  <c r="F15" i="1"/>
  <c r="I14" i="1"/>
  <c r="I12" i="1"/>
  <c r="I11" i="1"/>
  <c r="I10" i="1"/>
  <c r="I8" i="1"/>
  <c r="I7" i="1"/>
  <c r="I6" i="1"/>
  <c r="P90" i="1"/>
  <c r="F90" i="1"/>
  <c r="P89" i="1"/>
  <c r="P88" i="1"/>
  <c r="F88" i="1"/>
  <c r="P87" i="1"/>
  <c r="F87" i="1"/>
  <c r="I87" i="1"/>
  <c r="P86" i="1"/>
  <c r="F86" i="1"/>
  <c r="P85" i="1"/>
  <c r="F85" i="1"/>
  <c r="P84" i="1"/>
  <c r="F84" i="1"/>
  <c r="P83" i="1" l="1"/>
  <c r="F83" i="1"/>
  <c r="P71" i="1"/>
  <c r="P57" i="1"/>
  <c r="P82" i="1"/>
  <c r="F82" i="1"/>
  <c r="P81" i="1"/>
  <c r="F81" i="1"/>
  <c r="P80" i="1"/>
  <c r="F80" i="1"/>
  <c r="P79" i="1"/>
  <c r="F79" i="1"/>
  <c r="P78" i="1"/>
  <c r="F78" i="1"/>
  <c r="P77" i="1"/>
  <c r="F77" i="1"/>
  <c r="P76" i="1"/>
  <c r="F76" i="1"/>
  <c r="P75" i="1"/>
  <c r="F75" i="1"/>
  <c r="P74" i="1"/>
  <c r="F74" i="1"/>
  <c r="P73" i="1"/>
  <c r="F73" i="1"/>
  <c r="P72" i="1"/>
  <c r="F72" i="1"/>
  <c r="F71" i="1"/>
  <c r="P70" i="1"/>
  <c r="F70" i="1"/>
  <c r="P69" i="1"/>
  <c r="F69" i="1"/>
  <c r="P68" i="1"/>
  <c r="F68" i="1"/>
  <c r="P67" i="1"/>
  <c r="F67" i="1"/>
  <c r="P66" i="1"/>
  <c r="F66" i="1"/>
  <c r="P65" i="1"/>
  <c r="F65" i="1"/>
  <c r="P64" i="1"/>
  <c r="F64" i="1"/>
  <c r="P63" i="1"/>
  <c r="F63" i="1"/>
  <c r="P62" i="1"/>
  <c r="F62" i="1"/>
  <c r="P61" i="1"/>
  <c r="F61" i="1"/>
  <c r="P60" i="1"/>
  <c r="F60" i="1"/>
  <c r="P59" i="1"/>
  <c r="F59" i="1"/>
  <c r="P55" i="1"/>
  <c r="P56" i="1"/>
  <c r="P58" i="1"/>
  <c r="F58" i="1"/>
  <c r="F57" i="1"/>
  <c r="F56" i="1"/>
  <c r="F55" i="1"/>
  <c r="P54" i="1"/>
  <c r="F54" i="1"/>
  <c r="P53" i="1"/>
  <c r="F53" i="1"/>
  <c r="P52" i="1"/>
  <c r="F52" i="1"/>
  <c r="P51" i="1"/>
  <c r="F51" i="1"/>
  <c r="F18" i="1" l="1"/>
  <c r="P50" i="1"/>
  <c r="P49" i="1"/>
  <c r="F49" i="1"/>
  <c r="P48" i="1"/>
  <c r="F48" i="1"/>
  <c r="P47" i="1"/>
  <c r="F47" i="1"/>
  <c r="P46" i="1"/>
  <c r="F46" i="1"/>
  <c r="H46" i="1"/>
  <c r="I46" i="1"/>
  <c r="P45" i="1"/>
  <c r="P44" i="1"/>
  <c r="F44" i="1"/>
  <c r="P43" i="1"/>
  <c r="F43" i="1"/>
  <c r="P42" i="1"/>
  <c r="F42" i="1"/>
  <c r="P35" i="1"/>
  <c r="F35" i="1"/>
  <c r="P40" i="1"/>
  <c r="F40" i="1"/>
  <c r="P41" i="1"/>
  <c r="P39" i="1"/>
  <c r="F39" i="1"/>
  <c r="P38" i="1"/>
  <c r="F38" i="1"/>
  <c r="P37" i="1"/>
  <c r="F37" i="1"/>
  <c r="P36" i="1"/>
  <c r="F36" i="1"/>
  <c r="P34" i="1"/>
  <c r="F34" i="1"/>
  <c r="P33" i="1"/>
  <c r="P32" i="1"/>
  <c r="F33" i="1"/>
  <c r="H33" i="1"/>
  <c r="I33" i="1"/>
  <c r="F32" i="1"/>
  <c r="P31" i="1"/>
  <c r="F31" i="1"/>
  <c r="P30" i="1"/>
  <c r="F30" i="1"/>
  <c r="P29" i="1"/>
  <c r="F29" i="1"/>
  <c r="P28" i="1"/>
  <c r="F28" i="1"/>
  <c r="P27" i="1"/>
  <c r="F27" i="1"/>
  <c r="P26" i="1"/>
  <c r="F26" i="1"/>
  <c r="P25" i="1"/>
  <c r="F25" i="1"/>
  <c r="P24" i="1"/>
  <c r="F24" i="1"/>
  <c r="P23" i="1"/>
  <c r="F23" i="1"/>
  <c r="P22" i="1"/>
  <c r="F22" i="1"/>
  <c r="P21" i="1"/>
  <c r="F21" i="1"/>
  <c r="P20" i="1"/>
  <c r="F20" i="1"/>
  <c r="H20" i="1"/>
  <c r="I20" i="1"/>
  <c r="P19" i="1"/>
  <c r="F19" i="1"/>
  <c r="H19" i="1"/>
  <c r="I19" i="1"/>
  <c r="P18" i="1"/>
  <c r="P17" i="1"/>
  <c r="P16" i="1"/>
  <c r="P15" i="1"/>
  <c r="P14" i="1"/>
  <c r="F14" i="1"/>
  <c r="P13" i="1"/>
  <c r="F13" i="1"/>
  <c r="P12" i="1"/>
  <c r="F12" i="1"/>
  <c r="P11" i="1"/>
  <c r="F11" i="1"/>
  <c r="P10" i="1"/>
  <c r="F10" i="1"/>
  <c r="P9" i="1"/>
  <c r="F9" i="1"/>
  <c r="P8" i="1"/>
  <c r="F8" i="1"/>
  <c r="P7" i="1"/>
  <c r="P6" i="1"/>
  <c r="F6" i="1"/>
</calcChain>
</file>

<file path=xl/sharedStrings.xml><?xml version="1.0" encoding="utf-8"?>
<sst xmlns="http://schemas.openxmlformats.org/spreadsheetml/2006/main" count="1134" uniqueCount="977">
  <si>
    <t>CONTRATOS AÑO 2025</t>
  </si>
  <si>
    <t>N° DE CONTRATO</t>
  </si>
  <si>
    <t>CEDULA O NIT</t>
  </si>
  <si>
    <t xml:space="preserve">VALOR DEL CONTRATO </t>
  </si>
  <si>
    <t>VALOR MESUAL</t>
  </si>
  <si>
    <t>ADICIÓN</t>
  </si>
  <si>
    <t>VALOR POR EJECUTAR</t>
  </si>
  <si>
    <t>VALOR EJECUTADO</t>
  </si>
  <si>
    <t>FECHA DE INICIO</t>
  </si>
  <si>
    <t>FECHA DE TERMINACIÓN</t>
  </si>
  <si>
    <t>NUMERO</t>
  </si>
  <si>
    <t>FECHA</t>
  </si>
  <si>
    <t>C.D.P</t>
  </si>
  <si>
    <t>R.P</t>
  </si>
  <si>
    <t>DURACIÓN</t>
  </si>
  <si>
    <t>ENLACE SECOP II</t>
  </si>
  <si>
    <t>2025-001</t>
  </si>
  <si>
    <t>2025-002</t>
  </si>
  <si>
    <t>2025-003</t>
  </si>
  <si>
    <t>2025-004</t>
  </si>
  <si>
    <t>2025-005</t>
  </si>
  <si>
    <t>2025-006</t>
  </si>
  <si>
    <t>2025-007</t>
  </si>
  <si>
    <t>2025-008</t>
  </si>
  <si>
    <t>2025-009</t>
  </si>
  <si>
    <t>2025-010</t>
  </si>
  <si>
    <t>2025-011</t>
  </si>
  <si>
    <t>2025-012</t>
  </si>
  <si>
    <t>2025-013</t>
  </si>
  <si>
    <t>2025-014</t>
  </si>
  <si>
    <t>2025-015</t>
  </si>
  <si>
    <t>2025-016</t>
  </si>
  <si>
    <t>2025-017</t>
  </si>
  <si>
    <t>2025-018</t>
  </si>
  <si>
    <t>2025-019</t>
  </si>
  <si>
    <t>2025-020</t>
  </si>
  <si>
    <t>2025-021</t>
  </si>
  <si>
    <t>2025-022</t>
  </si>
  <si>
    <t xml:space="preserve">KIMBERLY XIOMARA RIVERA SEPULVEDA                    </t>
  </si>
  <si>
    <t xml:space="preserve">1.098.735.443 </t>
  </si>
  <si>
    <t>25-00011</t>
  </si>
  <si>
    <t>25-00031</t>
  </si>
  <si>
    <t>25-00023</t>
  </si>
  <si>
    <t>https://www.secop.gov.co/CO1BusinessLine/Tendering/ProcedureEdit/View?ProfileName=CCE-11-Procedimiento_Publicidad&amp;PPI=CO1.PPI.36549340&amp;DocUniqueName=Consulta&amp;DocTypeName=NextWay.Entities.Marketplace.Tendering.ProcedureRequest&amp;ProfileVersion=12&amp;DocUniqueIdentifier=CO1.REQ.7421319&amp;prevCtxUrl=https%3a%2f%2fwww.secop.gov.co%2fCO1BusinessLine%2fTendering%2fBuyerWorkArea%2fIndex%3fDocUniqueIdentifier%3dCO1.BDOS.7285218&amp;prevCtxLbl=&amp;Messages=Publicado%20|Success</t>
  </si>
  <si>
    <t>NOMBRE DEL CONTRATISTA</t>
  </si>
  <si>
    <t>LUIS GONZALO SERRANO DIAZ</t>
  </si>
  <si>
    <t xml:space="preserve">1.005.210.936 </t>
  </si>
  <si>
    <t>https://www.secop.gov.co/CO1BusinessLine/Tendering/ProcedureEdit/View?ProfileName=CCE-11-Procedimiento_Publicidad&amp;PPI=CO1.PPI.36549357&amp;DocUniqueName=Consulta&amp;DocTypeName=NextWay.Entities.Marketplace.Tendering.ProcedureRequest&amp;ProfileVersion=12&amp;DocUniqueIdentifier=CO1.REQ.7421803&amp;prevCtxUrl=https%3a%2f%2fwww.secop.gov.co%2fCO1BusinessLine%2fTendering%2fBuyerWorkArea%2fIndex%3fDocUniqueIdentifier%3dCO1.BDOS.7285272&amp;prevCtxLbl=&amp;Messages=Publicado%20|Success</t>
  </si>
  <si>
    <t xml:space="preserve">KAREN JULIETH VILLABONA RIOS                   </t>
  </si>
  <si>
    <t xml:space="preserve"> 1.005.156.968</t>
  </si>
  <si>
    <t>https://www.secop.gov.co/CO1BusinessLine/Tendering/ProcedureEdit/View?ProfileName=CCE-11-Procedimiento_Publicidad&amp;PPI=CO1.PPI.36552346&amp;DocUniqueName=Consulta&amp;DocTypeName=NextWay.Entities.Marketplace.Tendering.ProcedureRequest&amp;ProfileVersion=12&amp;DocUniqueIdentifier=CO1.REQ.7421822&amp;prevCtxUrl=https%3a%2f%2fwww.secop.gov.co%2fCO1BusinessLine%2fTendering%2fBuyerWorkArea%2fIndex%3fDocUniqueIdentifier%3dCO1.BDOS.7285805&amp;prevCtxLbl=&amp;Messages=Publicado%20|Success</t>
  </si>
  <si>
    <t>25-00013</t>
  </si>
  <si>
    <t>25-00025</t>
  </si>
  <si>
    <t>ISABEL QUIJANO BAUTISTA</t>
  </si>
  <si>
    <t xml:space="preserve">63.347.214 </t>
  </si>
  <si>
    <t>25-00015</t>
  </si>
  <si>
    <t>03/0172025</t>
  </si>
  <si>
    <t>25-00028</t>
  </si>
  <si>
    <t>https://www.secop.gov.co/CO1BusinessLine/Tendering/ProcedureEdit/View?ProfileName=CCE-11-Procedimiento_Publicidad&amp;PPI=CO1.PPI.36697098&amp;DocUniqueName=Consulta&amp;DocTypeName=NextWay.Entities.Marketplace.Tendering.ProcedureRequest&amp;ProfileVersion=12&amp;DocUniqueIdentifier=CO1.REQ.7478318&amp;prevCtxUrl=https%3a%2f%2fwww.secop.gov.co%2fCO1BusinessLine%2fTendering%2fBuyerWorkArea%2fIndex%3fDocUniqueIdentifier%3dCO1.BDOS.7342502&amp;prevCtxLbl=&amp;Messages=Publicado%20|Success</t>
  </si>
  <si>
    <t>ANGELA NAVARRO MEDINA</t>
  </si>
  <si>
    <t>37.555.748</t>
  </si>
  <si>
    <t>25-00016</t>
  </si>
  <si>
    <t>25-00029</t>
  </si>
  <si>
    <t>https://www.secop.gov.co/CO1BusinessLine/Tendering/ProcedureEdit/View?ProfileName=CCE-11-Procedimiento_Publicidad&amp;PPI=CO1.PPI.36706543&amp;DocUniqueName=Consulta&amp;DocTypeName=NextWay.Entities.Marketplace.Tendering.ProcedureRequest&amp;ProfileVersion=12&amp;DocUniqueIdentifier=CO1.REQ.7481962&amp;prevCtxUrl=https%3a%2f%2fwww.secop.gov.co%2fCO1BusinessLine%2fTendering%2fBuyerWorkArea%2fIndex%3fDocUniqueIdentifier%3dCO1.BDOS.7346237&amp;prevCtxLbl=&amp;Messages=Publicado%20|Success</t>
  </si>
  <si>
    <t xml:space="preserve">CRISTHIAN FERNANDO CAMACHO NAVARRO                    </t>
  </si>
  <si>
    <t xml:space="preserve">1.099.874.823 </t>
  </si>
  <si>
    <t>https://www.secop.gov.co/CO1BusinessLine/Tendering/ProcedureEdit/View?ProfileName=CCE-11-Procedimiento_Publicidad&amp;PPI=CO1.PPI.36707024&amp;DocUniqueName=Consulta&amp;DocTypeName=NextWay.Entities.Marketplace.Tendering.ProcedureRequest&amp;ProfileVersion=12&amp;DocUniqueIdentifier=CO1.REQ.7482320&amp;prevCtxUrl=https%3a%2f%2fwww.secop.gov.co%2fCO1BusinessLine%2fTendering%2fBuyerWorkArea%2fIndex%3fDocUniqueIdentifier%3dCO1.BDOS.7346296&amp;prevCtxLbl=&amp;Messages=Publicado%20|Success</t>
  </si>
  <si>
    <t>SAUL DIAZ ALVAREZ</t>
  </si>
  <si>
    <t xml:space="preserve">1.099.874.363 </t>
  </si>
  <si>
    <t>https://www.secop.gov.co/CO1BusinessLine/Tendering/ProcedureEdit/View?ProfileName=CCE-11-Procedimiento_Publicidad&amp;PPI=CO1.PPI.36707878&amp;DocUniqueName=Consulta&amp;DocTypeName=NextWay.Entities.Marketplace.Tendering.ProcedureRequest&amp;ProfileVersion=12&amp;DocUniqueIdentifier=CO1.REQ.7482545&amp;prevCtxUrl=https%3a%2f%2fwww.secop.gov.co%2fCO1BusinessLine%2fTendering%2fBuyerWorkArea%2fIndex%3fDocUniqueIdentifier%3dCO1.BDOS.7347016&amp;prevCtxLbl=&amp;Messages=Publicado%20|Success</t>
  </si>
  <si>
    <t>25-00018</t>
  </si>
  <si>
    <t xml:space="preserve">25-00031 </t>
  </si>
  <si>
    <t xml:space="preserve">JOSE DAVID FORERO GOMEZ                    </t>
  </si>
  <si>
    <t xml:space="preserve">91.178.350 </t>
  </si>
  <si>
    <t>25-00019</t>
  </si>
  <si>
    <t>25-00032</t>
  </si>
  <si>
    <t>https://www.secop.gov.co/CO1BusinessLine/Tendering/ProcedureEdit/View?ProfileName=CCE-11-Procedimiento_Publicidad&amp;PPI=CO1.PPI.36708200&amp;DocUniqueName=Consulta&amp;DocTypeName=NextWay.Entities.Marketplace.Tendering.ProcedureRequest&amp;ProfileVersion=12&amp;DocUniqueIdentifier=CO1.REQ.7490949&amp;prevCtxUrl=https%3a%2f%2fwww.secop.gov.co%2fCO1BusinessLine%2fTendering%2fBuyerWorkArea%2fIndex%3fDocUniqueIdentifier%3dCO1.BDOS.7346556&amp;prevCtxLbl=&amp;Messages=Publicado%20|Success</t>
  </si>
  <si>
    <t xml:space="preserve">JHOMAYZA HERRERA PLATA                    </t>
  </si>
  <si>
    <t xml:space="preserve">1.099.874.784 </t>
  </si>
  <si>
    <t>25-00020</t>
  </si>
  <si>
    <t>25-00033</t>
  </si>
  <si>
    <t>https://www.secop.gov.co/CO1BusinessLine/Tendering/ProcedureEdit/View?ProfileName=CCE-11-Procedimiento_Publicidad&amp;PPI=CO1.PPI.36729321&amp;DocUniqueName=Consulta&amp;DocTypeName=NextWay.Entities.Marketplace.Tendering.ProcedureRequest&amp;ProfileVersion=12&amp;DocUniqueIdentifier=CO1.REQ.7491428&amp;prevCtxUrl=https%3a%2f%2fwww.secop.gov.co%2fCO1BusinessLine%2fTendering%2fBuyerWorkArea%2fIndex%3fDocUniqueIdentifier%3dCO1.BDOS.7355602&amp;prevCtxLbl=&amp;Messages=Publicado%20|Success</t>
  </si>
  <si>
    <t>ANDREA CAROLINA GÓMEZ RODRIGUEZ</t>
  </si>
  <si>
    <t>1.099.874.770</t>
  </si>
  <si>
    <t>https://www.secop.gov.co/CO1BusinessLine/Tendering/ProcedureEdit/View?ProfileName=CCE-11-Procedimiento_Publicidad&amp;PPI=CO1.PPI.36729391&amp;DocUniqueName=Consulta&amp;DocTypeName=NextWay.Entities.Marketplace.Tendering.ProcedureRequest&amp;ProfileVersion=12&amp;DocUniqueIdentifier=CO1.REQ.7491458&amp;prevCtxUrl=https%3a%2f%2fwww.secop.gov.co%2fCO1BusinessLine%2fTendering%2fBuyerWorkArea%2fIndex%3fDocUniqueIdentifier%3dCO1.BDOS.7355645&amp;prevCtxLbl=&amp;Messages=Publicado%20|Success</t>
  </si>
  <si>
    <t>SANDRA MILENA MARTINEZ MURILLO</t>
  </si>
  <si>
    <t xml:space="preserve">28.215.661 </t>
  </si>
  <si>
    <t>25-00022</t>
  </si>
  <si>
    <t>25-00035</t>
  </si>
  <si>
    <t>https://www.secop.gov.co/CO1BusinessLine/Tendering/ProcedureEdit/View?ProfileName=CCE-11-Procedimiento_Publicidad&amp;PPI=CO1.PPI.36730327&amp;DocUniqueName=Consulta&amp;DocTypeName=NextWay.Entities.Marketplace.Tendering.ProcedureRequest&amp;ProfileVersion=12&amp;DocUniqueIdentifier=CO1.REQ.7492128&amp;prevCtxUrl=https%3a%2f%2fwww.secop.gov.co%2fCO1BusinessLine%2fTendering%2fBuyerWorkArea%2fIndex%3fDocUniqueIdentifier%3dCO1.BDOS.7355663&amp;prevCtxLbl=&amp;Messages=Publicado%20|Success</t>
  </si>
  <si>
    <t xml:space="preserve">NOHEMA RUEDA MÁRQUEZ                   </t>
  </si>
  <si>
    <t xml:space="preserve">28.024.123 </t>
  </si>
  <si>
    <t>https://www.secop.gov.co/CO1BusinessLine/Tendering/ProcedureEdit/View?ProfileName=CCE-11-Procedimiento_Publicidad&amp;PPI=CO1.PPI.36732118&amp;DocUniqueName=Consulta&amp;DocTypeName=NextWay.Entities.Marketplace.Tendering.ProcedureRequest&amp;ProfileVersion=12&amp;DocUniqueIdentifier=CO1.REQ.7492192&amp;prevCtxUrl=https%3a%2f%2fwww.secop.gov.co%2fCO1BusinessLine%2fTendering%2fBuyerWorkArea%2fIndex%3fDocUniqueIdentifier%3dCO1.BDOS.7356280&amp;prevCtxLbl=&amp;Messages=Publicado%20|Success</t>
  </si>
  <si>
    <t>ADRIANA ARGUELLO DIAZ</t>
  </si>
  <si>
    <t xml:space="preserve">1.099.874.455 </t>
  </si>
  <si>
    <t>25-00037</t>
  </si>
  <si>
    <t>25-00024</t>
  </si>
  <si>
    <t>https://www.secop.gov.co/CO1BusinessLine/Tendering/ProcedureEdit/View?ProfileName=CCE-11-Procedimiento_Publicidad&amp;PPI=CO1.PPI.36732190&amp;DocUniqueName=Consulta&amp;DocTypeName=NextWay.Entities.Marketplace.Tendering.ProcedureRequest&amp;ProfileVersion=12&amp;DocUniqueIdentifier=CO1.REQ.7492644&amp;prevCtxUrl=https%3a%2f%2fwww.secop.gov.co%2fCO1BusinessLine%2fTendering%2fBuyerWorkArea%2fIndex%3fDocUniqueIdentifier%3dCO1.BDOS.7356734&amp;prevCtxLbl=&amp;Messages=Publicado%20|Success</t>
  </si>
  <si>
    <t>LEIDY YASMÍN MUÑOZ MARTINEZ</t>
  </si>
  <si>
    <t>https://www.secop.gov.co/CO1BusinessLine/Tendering/ProcedureEdit/View?ProfileName=CCE-11-Procedimiento_Publicidad&amp;PPI=CO1.PPI.36733243&amp;DocUniqueName=Consulta&amp;DocTypeName=NextWay.Entities.Marketplace.Tendering.ProcedureRequest&amp;ProfileVersion=12&amp;DocUniqueIdentifier=CO1.REQ.7492683&amp;prevCtxUrl=https%3a%2f%2fwww.secop.gov.co%2fCO1BusinessLine%2fTendering%2fBuyerWorkArea%2fIndex%3fDocUniqueIdentifier%3dCO1.BDOS.7356772&amp;prevCtxLbl=&amp;Messages=Publicado%20|Success</t>
  </si>
  <si>
    <t>1.095.834.100</t>
  </si>
  <si>
    <t>FABIAN ANDRES GARCIA CEPEDA</t>
  </si>
  <si>
    <t xml:space="preserve">1.098.665.102 </t>
  </si>
  <si>
    <t>25-00026</t>
  </si>
  <si>
    <t>25-00039</t>
  </si>
  <si>
    <t>https://www.secop.gov.co/CO1BusinessLine/Tendering/ProcedureEdit/View?ProfileName=CCE-11-Procedimiento_Publicidad&amp;PPI=CO1.PPI.36733801&amp;DocUniqueName=Consulta&amp;DocTypeName=NextWay.Entities.Marketplace.Tendering.ProcedureRequest&amp;ProfileVersion=12&amp;DocUniqueIdentifier=CO1.REQ.7493210&amp;prevCtxUrl=https%3a%2f%2fwww.secop.gov.co%2fCO1BusinessLine%2fTendering%2fBuyerWorkArea%2fIndex%3fDocUniqueIdentifier%3dCO1.BDOS.7356797&amp;prevCtxLbl=&amp;Messages=Publicado%20|Success</t>
  </si>
  <si>
    <t>25-00038</t>
  </si>
  <si>
    <t xml:space="preserve">JUAN FELIPE ESPITIA DUEÑAS                   </t>
  </si>
  <si>
    <t xml:space="preserve">1.095.838.126 </t>
  </si>
  <si>
    <t>25-00027</t>
  </si>
  <si>
    <t>25-00040</t>
  </si>
  <si>
    <t>https://www.secop.gov.co/CO1BusinessLine/Tendering/ProcedureEdit/View?ProfileName=CCE-11-Procedimiento_Publicidad&amp;PPI=CO1.PPI.36733825&amp;DocUniqueName=Consulta&amp;DocTypeName=NextWay.Entities.Marketplace.Tendering.ProcedureRequest&amp;ProfileVersion=12&amp;DocUniqueIdentifier=CO1.REQ.7493227&amp;prevCtxUrl=https%3a%2f%2fwww.secop.gov.co%2fCO1BusinessLine%2fTendering%2fBuyerWorkArea%2fIndex%3fDocUniqueIdentifier%3dCO1.BDOS.7357415&amp;prevCtxLbl=&amp;Messages=Publicado%20|Success</t>
  </si>
  <si>
    <t xml:space="preserve">ESTEBAN JAIMES GUERRERO              </t>
  </si>
  <si>
    <t xml:space="preserve">5.596.015 </t>
  </si>
  <si>
    <t>https://www.secop.gov.co/CO1BusinessLine/Tendering/ProcedureEdit/View?ProfileName=CCE-11-Procedimiento_Publicidad&amp;PPI=CO1.PPI.36733859&amp;DocUniqueName=Consulta&amp;DocTypeName=NextWay.Entities.Marketplace.Tendering.ProcedureRequest&amp;ProfileVersion=12&amp;DocUniqueIdentifier=CO1.REQ.7493248&amp;prevCtxUrl=https%3a%2f%2fwww.secop.gov.co%2fCO1BusinessLine%2fTendering%2fBuyerWorkArea%2fIndex%3fDocUniqueIdentifier%3dCO1.BDOS.7357441&amp;prevCtxLbl=&amp;Messages=Publicado%20|Success</t>
  </si>
  <si>
    <t>ANGELO JAVIER RUEDA GÓMEZ</t>
  </si>
  <si>
    <t>1.099.874.808</t>
  </si>
  <si>
    <t>25-00042</t>
  </si>
  <si>
    <t>https://www.secop.gov.co/CO1BusinessLine/Tendering/ProcedureEdit/View?docUniqueIdentifier=CO1.REQ.7519438&amp;prevCtxLbl=Proceso&amp;prevCtxUrl=https%3a%2f%2fwww.secop.gov.co%3a443%2fCO1BusinessLine%2fTendering%2fBuyerWorkArea%2fIndex%3fdocUniqueIdentifier%3dCO1.BDOS.7383235</t>
  </si>
  <si>
    <t>MANUEL JAIME PLATA SÁNCHEZ</t>
  </si>
  <si>
    <t>1.010.192.436</t>
  </si>
  <si>
    <t>25-00030</t>
  </si>
  <si>
    <t>25-00043</t>
  </si>
  <si>
    <t>https://www.secop.gov.co/CO1BusinessLine/Tendering/ProcedureEdit/View?docUniqueIdentifier=CO1.REQ.7519910&amp;prevCtxLbl=Proceso&amp;prevCtxUrl=https%3a%2f%2fwww.secop.gov.co%3a443%2fCO1BusinessLine%2fTendering%2fBuyerWorkArea%2fIndex%3fdocUniqueIdentifier%3dCO1.BDOS.7383268</t>
  </si>
  <si>
    <t>SANDRA MILENA PLATA DÍAZ</t>
  </si>
  <si>
    <t>1.099.874.837</t>
  </si>
  <si>
    <t>25-00044</t>
  </si>
  <si>
    <t>https://www.secop.gov.co/CO1BusinessLine/Tendering/ProcedureEdit/View?docUniqueIdentifier=CO1.REQ.7519929&amp;prevCtxLbl=Proceso&amp;prevCtxUrl=https%3a%2f%2fwww.secop.gov.co%3a443%2fCO1BusinessLine%2fTendering%2fBuyerWorkArea%2fIndex%3fdocUniqueIdentifier%3dCO1.BDOS.7383636</t>
  </si>
  <si>
    <t>MARIA ALEJANDRA RUEDA RUEDA</t>
  </si>
  <si>
    <t>1.005.384.540</t>
  </si>
  <si>
    <t>25-00045</t>
  </si>
  <si>
    <t>https://www.secop.gov.co/CO1BusinessLine/Tendering/ProcedureEdit/View?docUniqueIdentifier=CO1.REQ.7519952&amp;prevCtxLbl=Proceso&amp;prevCtxUrl=https%3a%2f%2fwww.secop.gov.co%3a443%2fCO1BusinessLine%2fTendering%2fBuyerWorkArea%2fIndex%3fdocUniqueIdentifier%3dCO1.BDOS.7383658</t>
  </si>
  <si>
    <t>LAURA GALVIS ACACIO</t>
  </si>
  <si>
    <t>1.005.384.566</t>
  </si>
  <si>
    <t>https://www.secop.gov.co/CO1BusinessLine/Tendering/ProcedureEdit/View?docUniqueIdentifier=CO1.REQ.7519969&amp;prevCtxLbl=Proceso&amp;prevCtxUrl=https%3a%2f%2fwww.secop.gov.co%3a443%2fCO1BusinessLine%2fTendering%2fBuyerWorkArea%2fIndex%3fdocUniqueIdentifier%3dCO1.BDOS.7383679</t>
  </si>
  <si>
    <t>OBJETO</t>
  </si>
  <si>
    <t>PRESTAR LOS SERVICIOS DE APOYO COMO AUXILIAR DE ENFERMERIA EN EL PUESTO DE SALUD DE TIENDA NUEVA DE LA ESE HOSPITAL SAN JUAN DE DIOS BETULIA</t>
  </si>
  <si>
    <t>PRESTAR LOS SERVICIOS DE APOYO A LA GESTION COMO CONDUCTOR DE LA ESE HOSPITAL SAN JUAN DE DIOS BETULIA</t>
  </si>
  <si>
    <t>PRESTAR LOS SERVICIOS PERSONALES DE APOYO PARA EL PROCESO DE AGENDAMIENTO DEL SERVICIO DE CONSULTA EXTERNA Y APOYO EN EL MANEJO DEL SISTEMA INTEGRADO DE ATENCIÓN AL USUARIO – SIAU DE LA E.S.E. HOSPITAL SAN JUAN DE DIOS DE BETULIA – PUESTO DE SALUD TIENDA NUEVA</t>
  </si>
  <si>
    <t>PRESTAR LOS SERVICIOS PROFESIONALES COMO MICROBIOLOGA Y BIOANALISTA DE LA E.S.E. HOSPITAL SAN JUAN DE DIOS BETULIA</t>
  </si>
  <si>
    <t>PRESTAR LOS SERVICIOS DE APOYO COMO AUXILIAR DE ENFERMERIA DE LA ESE HOSPITAL SAN JUAN DE DIOS BETULIA</t>
  </si>
  <si>
    <t>PRESTAR LOS SERVICIOS DE APOYO A LA GESTION COMO REGENTE DE FARMACIA DE LA E.S.E. HOSPITAL SAN JUAN DE DIOS DE BETULIA</t>
  </si>
  <si>
    <t>PRESTAR LOS SERVICIOS PERSONALES DE APOYO PARA EL PROCESO DE AGENDAMIENTO DEL PLAN NACIONAL DE VACUNACIÓN EN SUS DIFERENTES MODALIDADES EN LA E.S.E. HOSPITAL SAN JUAN DE DIOS DE BETULIA Y EL MANEJO DE LAS BASES DE DATOS PARA LOS DIFERENTES REPORTES DE INFORMACIÓN DE LOS PROGRAMAS DE PROMOCIÓN Y PREVENCIÓN DE ACUERDO A LOS LINEAMIENTOS DEL MINISTERIO DE SALUD Y PROTECCIÓN SOCIA</t>
  </si>
  <si>
    <t>PRESTAR LOS SERVICIOS DE APOYO COMO AUXILIAR DE SERVICIOS GENERALES EN EL PUESTO DE SALUD DE TIENDA NUEVA DE LA ESE HOSPITAL SAN JUAN DE DIOS BETULIA</t>
  </si>
  <si>
    <t>PRESTAR LOS SERVICIOS PERSONALES DE APOYO PARA EL PROCESO DE AGENDAMIENTO DEL SERVICIO DE CONSULTA EXTERNA Y APOYO EN EL MANEJO Y COORDINACIÓN DEL SISTEMA INTEGRADO DE ATENCIÓN AL USUARIO – SIAU DE LA E.S.E. HOSPITAL SAN JUAN DE DIOS DE BETULIA</t>
  </si>
  <si>
    <t>PRESTAR LOS SERVICIOS PERSONALES DE APOYO A LA GESTIÓN ADMINISTRATIVA DE LA EMPRESA SOCIAL DEL ESTADO E.S.E. HOSPITAL SAN JUAN DE DIOS BETULIA</t>
  </si>
  <si>
    <t>PRESTAR LOS SERVICIOS PROFESIONALES COMO ENFERMERA JEFE DE LA ESE HOSPITAL SAN JUAN DE DIOS BETULIA</t>
  </si>
  <si>
    <t>PRESTAR LOS SERVICIOS PROFESIONALES COMO ODONTOLOGO DE LA ESE HOSPITAL SAN JUAN DE DIOS BETULIA</t>
  </si>
  <si>
    <t>PRESTAR LOS SERVICIOS PROFESIONALES COMO ODONTOLOGO EN EL PUESTO DE SALUD DE TIENDA NUEVA DE LA ESE HOSPITAL SAN JUAN DE DIOS BETULIA</t>
  </si>
  <si>
    <t>PRESTAR LOS SERVICIOS DE APOYO A LA GESTIÓN COMO AUXILIAR DE ENFERMERÍA Y  ADMINISTRATIVO DE FACTURACIÓN Y SU RESPECTIVA COORDINACIÓN EN LA EMPRESA SOCIAL DEL ESTADO E.S.E. HOSPITAL SAN JUAN DE DIOS BETULIA</t>
  </si>
  <si>
    <t>CONTRATO DE PRESTACION DE SERVICIOS PROFESIONALES DE APOYO A LA GESTION COMO ASESOR CONTABLE Y FINANCIERO DE LA EMPRESA SOCIAL DEL ESTADO E.S.E. HOSPITAL SAN JUAN DE DIOS BETULIA EN LOS PROCESOS DE LAS ÁREAS DE PRESUPUESTO, NÓMINA, CONTABILIDAD, ARCHIVO Y ALMACÉN</t>
  </si>
  <si>
    <t>CONTRATO DE PRESTACION DE SERVICIOS PROFESIONALES DE APOYO A LA GESTION COMO ASESOR JURIDICO DE LA EMPRESA SOCIAL DEL ESTADO E.S.E. HOSPITAL SAN JUAN DE DIOS BETULIA</t>
  </si>
  <si>
    <t>PRESTAR LOS SERVICIOS PERSONALES DE CARÁCTER TEMPORAL COMO APOYO A LA SUBDIRECCIÓN ADMINISTRATIVA Y FINANCIERA DE LA E.S.E. HOSPITAL SAN JUAN DE DIOS DEL MUNICIPIO DE BETULIA</t>
  </si>
  <si>
    <t>PRESTAR LOS SERVICIOS PERSONALES DE CARÁCTER TEMPORAL COMO APOYO A LA GERENCIA DE LA E.S.E. HOSPITAL SAN JUAN DE DIOS DEL MUNICIPIO DE BETULIA</t>
  </si>
  <si>
    <t>2025-023</t>
  </si>
  <si>
    <t>PRESTAR LOS SERVICIOS DE APOYO A LA GESTION COMO AUXILIAR DE ENFERMERIA PARA LA EJECUCION DEL PROGRAMA DE EQUIPOS BASICOS DE SALUD EN EL MUNICIPIO DE ZAPATOCA DE CONFORMIDAD CON LO DISPUESTO EN LA RESOLUCION 1212 DE 2024 DEL MINISTERIO DE SALUD Y PROTECCIÓN SOCIAL</t>
  </si>
  <si>
    <t>ADRIANA DUARTE RUEDA</t>
  </si>
  <si>
    <t>1.095.804.209</t>
  </si>
  <si>
    <t>2025-024</t>
  </si>
  <si>
    <t xml:space="preserve">ANA MARIA PRADA BORJA </t>
  </si>
  <si>
    <t>1.102.549.343</t>
  </si>
  <si>
    <t>2025-025</t>
  </si>
  <si>
    <t>ELVIA ISABEL RIVERO CASTELLANOS</t>
  </si>
  <si>
    <t>1.102.549.139</t>
  </si>
  <si>
    <t>2025-026</t>
  </si>
  <si>
    <t>63.493.346</t>
  </si>
  <si>
    <t>2025-027</t>
  </si>
  <si>
    <t>YURLEY SANCHEZ SEQUEDA</t>
  </si>
  <si>
    <t>1.102.550.349</t>
  </si>
  <si>
    <t>2025-028</t>
  </si>
  <si>
    <t>NIDIA SMITH GONZALEZ SERRENO</t>
  </si>
  <si>
    <t>1.098.753.554</t>
  </si>
  <si>
    <t>2025-029</t>
  </si>
  <si>
    <t>CLAUDIA PATRICIA CARVAJAL BARRIOS</t>
  </si>
  <si>
    <t>PRESTAR LOS SERVICIOS DE APOYO A LA GESTIÓN COMO AGENTE O GESTOR COMUNITARIO PARA LA EJECUCION DEL PROGRAMA DE EQUIPOS BASICOS DE SALUD EN EL MUNICIPIO DE ZAPATOCA DE CONFORMIDAD CON LO DISPUESTO EN LA RESOLUCION 1212 DE 2024 DEL MINISTERIO DE SALUD Y PROTECCIÓN SOCIAL</t>
  </si>
  <si>
    <t>28.496.928</t>
  </si>
  <si>
    <t>2025-030</t>
  </si>
  <si>
    <t>2025-031</t>
  </si>
  <si>
    <t>CLAUDIA LISETH ACOSTA SUAREZ</t>
  </si>
  <si>
    <t>PRESTAR LOS SERVICIOS PROFESIONALES EN ENFERMERÍA PARA LA EJECUCION DEL PROGRAMA DE EQUIPOS BASICOS DE SALUD EN EL MUNICIPIO DE ZAPATOCA DE CONFORMIDAD CON LO DISPUESTO EN LA RESOLUCION 1212 DE 2024 DEL MINISTERIO DE SALUD Y PROTECCIÓN SOCIAL</t>
  </si>
  <si>
    <t>1.140.842.902</t>
  </si>
  <si>
    <t>2025-032</t>
  </si>
  <si>
    <t>PRESTAR LOS SERVICIOS PROFESIONALES COMO MÉDICO GENERAL PARA LA EJECUCION DEL PROGRAMA DE EQUIPOS BASICOS DE SALUD EN EL MUNICIPIO DE ZAPATOCA DE CONFORMIDAD CON LO DISPUESTO EN LA RESOLUCION 1212 DE 2024 DEL MINISTERIO DE SALUD Y PROTECCIÓN SOCIAL</t>
  </si>
  <si>
    <t>WILBER DARIEL AYALA ALMEIDA</t>
  </si>
  <si>
    <t>1.098.710.738</t>
  </si>
  <si>
    <t>2025-033</t>
  </si>
  <si>
    <t xml:space="preserve">MARIA FERNANDA MENESES PELAYO </t>
  </si>
  <si>
    <t>PRESTAR LOS SERVICIOS PROFESIONALES EN PSICOLOGÍA PARA LA EJECUCION DEL PROGRAMA DE EQUIPOS BASICOS DE SALUD EN EL MUNICIPIO DE ZAPATOCA DE CONFORMIDAD CON LO DISPUESTO EN LA RESOLUCION 1212 DE 2024 DEL MINISTERIO DE SALUD Y PROTECCIÓN SOCIAL</t>
  </si>
  <si>
    <t>1.098.787.161</t>
  </si>
  <si>
    <t>2025-034</t>
  </si>
  <si>
    <t>PRESTAR LOS SERVICIOS PROFESIONALES EN ODONTOLOGÍA PARA LA EJECUCION DEL PROGRAMA DE EQUIPOS BASICOS DE SALUD EN EL MUNICIPIO DE ZAPATOCA DE CONFORMIDAD CON LO DISPUESTO EN LA RESOLUCION 1212 DE 2024 DEL MINISTERIO DE SALUD Y PROTECCIÓN SOCIAL</t>
  </si>
  <si>
    <t>CARLOS HUMBERTO VERA</t>
  </si>
  <si>
    <t>91.214.719</t>
  </si>
  <si>
    <t>2025-035</t>
  </si>
  <si>
    <t>2025-036</t>
  </si>
  <si>
    <t xml:space="preserve">LUISA FERNANDA GÓMEZ OROZCO </t>
  </si>
  <si>
    <t>EMILY YICCETH LAZARO JACOME</t>
  </si>
  <si>
    <t>EINY KATERIN LAZARO GOMEZ</t>
  </si>
  <si>
    <t>2025-037</t>
  </si>
  <si>
    <t>PRESTAR LOS SERVICIOS PROFESIONALES COMO FISIOTERAPEUTA PARA EL APOYO EN LAS ACTIVIDADES DE TERAPIA FÍSICA PARA LA ESE HOSPITAL SAN JUAN DE DIOS BETULIA</t>
  </si>
  <si>
    <t>ALVARO SUAREZ GARRIDO</t>
  </si>
  <si>
    <t xml:space="preserve">2025-038 </t>
  </si>
  <si>
    <t>FANY ALVAREZ DIAZ</t>
  </si>
  <si>
    <t>2025-039</t>
  </si>
  <si>
    <t xml:space="preserve">INBIOMECS S.A.S. </t>
  </si>
  <si>
    <t>APOYO A LA GESTION PARA EL DESARROLLO DE ACTIVIDADES DE MANTENIMIENTO PREVENTIVO Y CORRECTIVO DE EQUIPOS BIOMEDICOS EN LA SEDE Y EL PUESTO DE SALUD DE TIENDA NUEVA DE LA EMPRESA SOCIAL DEL ESTADO E.S.E. HOSPITAL SAN JUAN DE DIOS BETULIA</t>
  </si>
  <si>
    <t xml:space="preserve"> 901.126.715-8</t>
  </si>
  <si>
    <t>2025-040</t>
  </si>
  <si>
    <t>LUIS JAVIER ALVAREZ SANTOS</t>
  </si>
  <si>
    <t>CONTRATO DE PRESTACION DE SERVICIOS PROFESIONALES DE APOYO A LA GESTION PARA EL DISEÑO E IMPLEMENTACIÓN DEL SISTEMA INTEGRADO DE GESTIÓN DE LA SEGURIDAD Y LA SALUD EN EL TRABAJO DE LA EMPRESA SOCIAL DEL ESTADO E.S.E. HOSPITAL SAN JUAN DE DIOS BETULIA</t>
  </si>
  <si>
    <t>2025-041</t>
  </si>
  <si>
    <t xml:space="preserve">INBIOMECS S.A.S. Dispositivos Médicos EBS </t>
  </si>
  <si>
    <t>ADQUISICION DE DISPOSITIVOS MÉDICOS PARA LA EJECUCION DEL PROGRAMA DE EQUIPOS BASICOS DE SALUD EN LOS MUNICIPIOS DE BETULIA Y ZAPATOCA DE CONFORMIDAD CON LO DISPUESTO EN LA RESOLUCION 1212 DE 2024 DEL MINISTERIO DE SALUD Y PROTECCIÓN SOCIAL</t>
  </si>
  <si>
    <t>901.126.715-8</t>
  </si>
  <si>
    <t xml:space="preserve">2025-042 </t>
  </si>
  <si>
    <t>E.D.S. BRISAS DEL EDEN ZAPATOCA S.A.S.</t>
  </si>
  <si>
    <t>EFECTUAR EL SUMINISTRO CONTINUO Y PERMANENTE DE COMBUSTIBLES Y LUBRICANTES PARA EL FUNCIONAMIENTO DE LOS VEHICULOS DE LA ESE HOSPITAL SAN JUAN DE DIOS DE BETULIA, DEBIDAMENTE REGISTRADOS EN LA BASE DE DATOS DE LA ENTIDAD CONTRATISTA, DE ACUERDO A LOS REQUERIMIENTOS DE ABASTECIMIENTO</t>
  </si>
  <si>
    <t>901.348.994-9</t>
  </si>
  <si>
    <t>2025-043</t>
  </si>
  <si>
    <t>DESCONT S.A. E.S.P.</t>
  </si>
  <si>
    <t>PRESTAR LOS SERVICIOS PARA LA GESTION INTEGRAL DE RESIDUOS ESPECIALES PELIGROSOS HOSPITALARIOS (RECOLECCIÓN, TRANSPORTE, MANIPULACIÓN, TRATAMIENTO Y DISPOSICÓN FINAL) ENTREGADOS POR LA ENTIDAD CONTRATANTE EN LAS SEDES UBICADAS EN LA CALLE 11 CARRERA 6 ESQUINA Y PUESTO DE SALUD DE TIENDA NUEVA, VEREDA LA PUTANA, DEL MUNICIPIO DE BETULIA SANTANDER</t>
  </si>
  <si>
    <t>804.002.433-1</t>
  </si>
  <si>
    <t>2025-044</t>
  </si>
  <si>
    <t>JOSEPH KALHID LUNA TORO</t>
  </si>
  <si>
    <t>CONTRATO DE PRESTACIÓN DE SERVICIOS PROFESIONALES DE APOYO A LA GESTION COMO ASESOR DE CALIDAD DE LA EMPRESA SOCIAL DEL ESTADO E.S.E. HOSPITAL SAN JUAN DE DIOS BETULIA</t>
  </si>
  <si>
    <t>https://www.secop.gov.co/CO1BusinessLine/Tendering/ProcedureEdit/View?docUniqueIdentifier=CO1.REQ.7644889&amp;prevCtxLbl=Proceso&amp;prevCtxUrl=https%3a%2f%2fwww.secop.gov.co%3a443%2fCO1BusinessLine%2fTendering%2fBuyerWorkArea%2fIndex%3fdocUniqueIdentifier%3dCO1.BDOS.7510118</t>
  </si>
  <si>
    <t>https://www.secop.gov.co/CO1BusinessLine/Tendering/ProcedureEdit/View?docUniqueIdentifier=CO1.REQ.7645507&amp;prevCtxLbl=Proceso&amp;prevCtxUrl=https%3a%2f%2fwww.secop.gov.co%3a443%2fCO1BusinessLine%2fTendering%2fBuyerWorkArea%2fIndex%3fdocUniqueIdentifier%3dCO1.BDOS.7510137</t>
  </si>
  <si>
    <t>https://www.secop.gov.co/CO1BusinessLine/Tendering/ProcedureEdit/View?docUniqueIdentifier=CO1.REQ.7645547&amp;prevCtxLbl=Proceso&amp;prevCtxUrl=https%3a%2f%2fwww.secop.gov.co%3a443%2fCO1BusinessLine%2fTendering%2fBuyerWorkArea%2fIndex%3fdocUniqueIdentifier%3dCO1.BDOS.7510165</t>
  </si>
  <si>
    <t>https://www.secop.gov.co/CO1BusinessLine/Tendering/ProcedureEdit/View?docUniqueIdentifier=CO1.REQ.7646005&amp;prevCtxLbl=Proceso&amp;prevCtxUrl=https%3a%2f%2fwww.secop.gov.co%3a443%2fCO1BusinessLine%2fTendering%2fBuyerWorkArea%2fIndex%3fdocUniqueIdentifier%3dCO1.BDOS.7510628</t>
  </si>
  <si>
    <t>https://www.secop.gov.co/CO1BusinessLine/Tendering/ProcedureEdit/View?docUniqueIdentifier=CO1.REQ.7646021&amp;prevCtxLbl=Proceso&amp;prevCtxUrl=https%3a%2f%2fwww.secop.gov.co%3a443%2fCO1BusinessLine%2fTendering%2fBuyerWorkArea%2fIndex%3fdocUniqueIdentifier%3dCO1.BDOS.7510640</t>
  </si>
  <si>
    <t>https://www.secop.gov.co/CO1BusinessLine/Tendering/ProcedureEdit/View?docUniqueIdentifier=CO1.REQ.7646052&amp;prevCtxLbl=Proceso&amp;prevCtxUrl=https%3a%2f%2fwww.secop.gov.co%3a443%2fCO1BusinessLine%2fTendering%2fBuyerWorkArea%2fIndex%3fdocUniqueIdentifier%3dCO1.BDOS.7510669</t>
  </si>
  <si>
    <t>https://www.secop.gov.co/CO1BusinessLine/Tendering/ProcedureEdit/View?docUniqueIdentifier=CO1.REQ.7656734&amp;prevCtxLbl=Proceso&amp;prevCtxUrl=https%3a%2f%2fwww.secop.gov.co%3a443%2fCO1BusinessLine%2fTendering%2fBuyerWorkArea%2fIndex%3fdocUniqueIdentifier%3dCO1.BDOS.7510693</t>
  </si>
  <si>
    <t>https://www.secop.gov.co/CO1BusinessLine/Tendering/ProcedureEdit/View?docUniqueIdentifier=CO1.REQ.7726305&amp;prevCtxLbl=Proceso&amp;prevCtxUrl=https%3a%2f%2fwww.secop.gov.co%3a443%2fCO1BusinessLine%2fTendering%2fBuyerWorkArea%2fIndex%3fdocUniqueIdentifier%3dCO1.BDOS.7591099</t>
  </si>
  <si>
    <t>https://www.secop.gov.co/CO1BusinessLine/Tendering/ProcedureEdit/View?docUniqueIdentifier=CO1.REQ.7657202&amp;prevCtxLbl=Proceso&amp;prevCtxUrl=https%3a%2f%2fwww.secop.gov.co%3a443%2fCO1BusinessLine%2fTendering%2fBuyerWorkArea%2fIndex%3fdocUniqueIdentifier%3dCO1.BDOS.7521590</t>
  </si>
  <si>
    <t>https://www.secop.gov.co/CO1BusinessLine/Tendering/ProcedureEdit/View?docUniqueIdentifier=CO1.REQ.7657258&amp;prevCtxLbl=Proceso&amp;prevCtxUrl=https%3a%2f%2fwww.secop.gov.co%3a443%2fCO1BusinessLine%2fTendering%2fBuyerWorkArea%2fIndex%3fdocUniqueIdentifier%3dCO1.BDOS.7522033</t>
  </si>
  <si>
    <t>https://www.secop.gov.co/CO1BusinessLine/Tendering/ProcedureEdit/View?docUniqueIdentifier=CO1.REQ.7657715&amp;prevCtxLbl=Proceso&amp;prevCtxUrl=https%3a%2f%2fwww.secop.gov.co%3a443%2fCO1BusinessLine%2fTendering%2fBuyerWorkArea%2fIndex%3fdocUniqueIdentifier%3dCO1.BDOS.7522094</t>
  </si>
  <si>
    <t>https://www.secop.gov.co/CO1BusinessLine/Tendering/ProcedureEdit/View?docUniqueIdentifier=CO1.REQ.7657551&amp;prevCtxLbl=Proceso&amp;prevCtxUrl=https%3a%2f%2fwww.secop.gov.co%3a443%2fCO1BusinessLine%2fTendering%2fBuyerWorkArea%2fIndex%3fdocUniqueIdentifier%3dCO1.BDOS.7522505</t>
  </si>
  <si>
    <t>https://www.secop.gov.co/CO1BusinessLine/Tendering/ProcedureEdit/View?docUniqueIdentifier=CO1.REQ.7726317&amp;prevCtxLbl=Proceso&amp;prevCtxUrl=https%3a%2f%2fwww.secop.gov.co%3a443%2fCO1BusinessLine%2fTendering%2fBuyerWorkArea%2fIndex%3fdocUniqueIdentifier%3dCO1.BDOS.7591416</t>
  </si>
  <si>
    <t>https://www.secop.gov.co/CO1BusinessLine/Tendering/ProcedureEdit/View?docUniqueIdentifier=CO1.REQ.7657587&amp;prevCtxLbl=Proceso&amp;prevCtxUrl=https%3a%2f%2fwww.secop.gov.co%3a443%2fCO1BusinessLine%2fTendering%2fBuyerWorkArea%2fIndex%3fdocUniqueIdentifier%3dCO1.BDOS.7522538</t>
  </si>
  <si>
    <t>https://www.secop.gov.co/CO1BusinessLine/Tendering/ProcedureEdit/View?docUniqueIdentifier=CO1.REQ.7718881&amp;prevCtxLbl=Proceso&amp;prevCtxUrl=https%3a%2f%2fwww.secop.gov.co%3a443%2fCO1BusinessLine%2fTendering%2fBuyerWorkArea%2fIndex%3fdocUniqueIdentifier%3dCO1.BDOS.7584134</t>
  </si>
  <si>
    <t>https://www.secop.gov.co/CO1BusinessLine/Tendering/ProcedureEdit/View?docUniqueIdentifier=CO1.REQ.7719316&amp;prevCtxLbl=Proceso&amp;prevCtxUrl=https%3a%2f%2fwww.secop.gov.co%3a443%2fCO1BusinessLine%2fTendering%2fBuyerWorkArea%2fIndex%3fdocUniqueIdentifier%3dCO1.BDOS.7584418</t>
  </si>
  <si>
    <t>https://www.secop.gov.co/CO1BusinessLine/Tendering/ProcedureEdit/View?docUniqueIdentifier=CO1.REQ.7719455&amp;prevCtxLbl=Proceso&amp;prevCtxUrl=https%3a%2f%2fwww.secop.gov.co%3a443%2fCO1BusinessLine%2fTendering%2fBuyerWorkArea%2fIndex%3fdocUniqueIdentifier%3dCO1.BDOS.7584483</t>
  </si>
  <si>
    <t>https://www.secop.gov.co/CO1BusinessLine/Tendering/ProcedureEdit/View?docUniqueIdentifier=CO1.REQ.7810839&amp;prevCtxLbl=Proceso&amp;prevCtxUrl=https%3a%2f%2fwww.secop.gov.co%3a443%2fCO1BusinessLine%2fTendering%2fBuyerWorkArea%2fIndex%3fdocUniqueIdentifier%3dCO1.BDOS.7674146</t>
  </si>
  <si>
    <t>https://www.secop.gov.co/CO1BusinessLine/Tendering/ProcedureEdit/View?docUniqueIdentifier=CO1.REQ.7810859&amp;prevCtxLbl=Proceso&amp;prevCtxUrl=https%3a%2f%2fwww.secop.gov.co%3a443%2fCO1BusinessLine%2fTendering%2fBuyerWorkArea%2fIndex%3fdocUniqueIdentifier%3dCO1.BDOS.7674254</t>
  </si>
  <si>
    <t>https://www.secop.gov.co/CO1BusinessLine/Tendering/ProcedureEdit/View?docUniqueIdentifier=CO1.REQ.7824548&amp;prevCtxLbl=Proceso&amp;prevCtxUrl=https%3a%2f%2fwww.secop.gov.co%3a443%2fCO1BusinessLine%2fTendering%2fBuyerWorkArea%2fIndex%3fdocUniqueIdentifier%3dCO1.BDOS.7687547</t>
  </si>
  <si>
    <t>https://www.secop.gov.co/CO1BusinessLine/Tendering/ProcedureEdit/View?docUniqueIdentifier=CO1.REQ.7824745&amp;prevCtxLbl=Proceso&amp;prevCtxUrl=https%3a%2f%2fwww.secop.gov.co%3a443%2fCO1BusinessLine%2fTendering%2fBuyerWorkArea%2fIndex%3fdocUniqueIdentifier%3dCO1.BDOS.7687853</t>
  </si>
  <si>
    <t>https://www.secop.gov.co/CO1BusinessLine/Tendering/ProcedureEdit/View?docUniqueIdentifier=CO1.REQ.7825019&amp;prevCtxLbl=Proceso&amp;prevCtxUrl=https%3a%2f%2fwww.secop.gov.co%3a443%2fCO1BusinessLine%2fTendering%2fBuyerWorkArea%2fIndex%3fdocUniqueIdentifier%3dCO1.BDOS.7688031</t>
  </si>
  <si>
    <t>2025-045</t>
  </si>
  <si>
    <t>PRESTAR SERVICIOS PROFESIONALES DE APOYO A LA GESTIÓN PARA LA ELABORACIÓN, REPRODUCCIÓN Y MASIFICACIÓN DE MATERIAL DE APOYO EN FORMATO FÍSICO, DIGITAL Y/O AUDIOVISUAL PARA LOS DIFERENTES PROGRAMAS DE LA EMPRESA SOCIAL DEL ESTADO HOSPITAL SAN JUAN DE DIOS DE BETULIA</t>
  </si>
  <si>
    <t>NELCY CATALINA SERRANO CHAVES</t>
  </si>
  <si>
    <t xml:space="preserve">2025-046 </t>
  </si>
  <si>
    <t>PRESTAR LOS SERVICIOS DE APOYO A LA SUBDIRECCION ADMINISTRATIVA PARA EL ALISTAMIENTO DOCUMENTAL DE LOS PROCESOS INHERENTES A LOS EQUIPOS BASICOS EN SALUD DEL MUNICIPIO DE BETULIA, SEGÚN RESOLUCION 1212 DE 2024 PARA LA E.S.E HOSPITAL SAN JUAN DE DIOS DEL MUNICIPIO DE BETULIA</t>
  </si>
  <si>
    <t>MARIA  JOSE GOMEZ LEON</t>
  </si>
  <si>
    <t>1.005.384.527</t>
  </si>
  <si>
    <t>2025-047</t>
  </si>
  <si>
    <t>PRESTAR LOS SERVICIOS DE APOYO A LA GESTION COMO AUXILIAR DE ENFERMERIA PARA LA EJECUCION DEL PROGRAMA DE EQUIPOS BASICOS DE SALUD EN EL MUNICIPIO DE BETULIA  AREA URBANA DE CONFORMIDAD CON LO DISPUESTO EN LA RESOLUCION 1212 DE 2024 DEL MINISTERIO DE SALUD Y PROTECCIÓN SOCIAL</t>
  </si>
  <si>
    <t>DORIS PLATA RUEDA</t>
  </si>
  <si>
    <t>28.024.037</t>
  </si>
  <si>
    <t>2025-048</t>
  </si>
  <si>
    <t>YURLEY TATIANA PLATA GOMEZ</t>
  </si>
  <si>
    <t>1.005.384.452</t>
  </si>
  <si>
    <t xml:space="preserve">2025-049 </t>
  </si>
  <si>
    <t>KAREN GISSELA SERRANO DIAZ</t>
  </si>
  <si>
    <t>1.005.384.444</t>
  </si>
  <si>
    <t xml:space="preserve">2025-050 </t>
  </si>
  <si>
    <t>PRESTAR LOS SERVICIOS PROFESIONALES EN ENFERMERÍA PARA LA EJECUCION DEL PROGRAMA DE EQUIPOS BASICOS DE SALUD EN EL MUNICIPIO DE BETULIA - AREA URBANA  DE CONFORMIDAD CON LO DISPUESTO EN LA RESOLUCION 1212 DE 2024 DEL MINISTERIO DE SALUD Y PROTECCIÓN SOCIAL</t>
  </si>
  <si>
    <t>SANDRA PATRICIA ALVAREZ MANJARRES</t>
  </si>
  <si>
    <t>37.754.578</t>
  </si>
  <si>
    <t>2025-051</t>
  </si>
  <si>
    <t>PRESTAR LOS SERVICIOS DE APOYO A LA GESTIÓN COMO AGENTE O GESTOR COMUNITARIO PARA LA EJECUCION DEL PROGRAMA DE EQUIPOS BASICOS DE SALUD EN EL MUNICIPIO DE BETULIA - AREA URBANA  DE CONFORMIDAD CON LO DISPUESTO EN LA RESOLUCION 1212 DE 2024 DEL MINISTERIO DE SALUD Y PROTECCIÓN SOCIAL</t>
  </si>
  <si>
    <t>JUAN PABLO CARDENAS GOMEZ</t>
  </si>
  <si>
    <t>1.097.096.556</t>
  </si>
  <si>
    <t>2025-052</t>
  </si>
  <si>
    <t>PRESTAR LOS SERVICIOS DE APOYO A LA GESTION COMO AUXILIAR DE ENFERMERIA PARA LA EJECUCION DEL PROGRAMA DE EQUIPOS BASICOS DE SALUD EN EL MUNICIPIO DE BETULIA - AREA RURAL DE CONFORMIDAD CON LO DISPUESTO EN LA RESOLUCION 1212 DE 2024 DEL MINISTERIO DE SALUD Y PROTECCIÓN SOCIAL</t>
  </si>
  <si>
    <t>MARIA CAMILA ORTIZ CARRILLO</t>
  </si>
  <si>
    <t>1.193.124.365</t>
  </si>
  <si>
    <t>2025-053</t>
  </si>
  <si>
    <t>ELIZABETH GAMBOA GAMBOA</t>
  </si>
  <si>
    <t>37.292.186</t>
  </si>
  <si>
    <t xml:space="preserve">2025-054 </t>
  </si>
  <si>
    <t>LAURA PATRICIA DIAZ ALVAREZ</t>
  </si>
  <si>
    <t>1.099.874.042</t>
  </si>
  <si>
    <t>2025-055</t>
  </si>
  <si>
    <t>MARIA FERNANDA REYES DOMINGUEZ</t>
  </si>
  <si>
    <t>1.099.874.501</t>
  </si>
  <si>
    <t>2025-056</t>
  </si>
  <si>
    <t>VERONICA MARIA ALVAREZ RUEDA</t>
  </si>
  <si>
    <t>1.095.789.049</t>
  </si>
  <si>
    <t>2025-057</t>
  </si>
  <si>
    <t>PRESTAR LOS SERVICIOS PROFESIONALES EN ENFERMERÍA PARA LA EJECUCION DEL PROGRAMA DE EQUIPOS BASICOS DE SALUD EN EL MUNICIPIO DE BETULIA - AREA RURAL  DE CONFORMIDAD CON LO DISPUESTO EN LA RESOLUCION 1212 DE 2024 DEL MINISTERIO DE SALUD Y PROTECCIÓN SOCIAL</t>
  </si>
  <si>
    <t>NURY ANDREA MACIAS GARRIDO</t>
  </si>
  <si>
    <t>1.005.290.562</t>
  </si>
  <si>
    <t>2025-058</t>
  </si>
  <si>
    <t>CAROL DAYANA MARIÑO HERREÑO</t>
  </si>
  <si>
    <t>1.095791.756</t>
  </si>
  <si>
    <t xml:space="preserve">2025-059 </t>
  </si>
  <si>
    <t xml:space="preserve">CAROLINA ISABEL BLANCO FONTALVO </t>
  </si>
  <si>
    <t>1.007.563.990</t>
  </si>
  <si>
    <t>2025-060</t>
  </si>
  <si>
    <t>LAURA LILIANA LOPEZ GUARIN</t>
  </si>
  <si>
    <t>37.864.456</t>
  </si>
  <si>
    <t>2025-061</t>
  </si>
  <si>
    <t>DUVIS CECILIA USTARIZ PEDROZA</t>
  </si>
  <si>
    <t>49.769.793</t>
  </si>
  <si>
    <t>2025-062</t>
  </si>
  <si>
    <t>13.644.548</t>
  </si>
  <si>
    <t>2025-063</t>
  </si>
  <si>
    <t>LEIDY SIOMARA ACOSTA AFANADOR</t>
  </si>
  <si>
    <t>37.653.075</t>
  </si>
  <si>
    <t>2025-064</t>
  </si>
  <si>
    <t>SERGIO MAURICIO OSORIO GOMEZ</t>
  </si>
  <si>
    <t>91.047.276</t>
  </si>
  <si>
    <t>2025-065</t>
  </si>
  <si>
    <t>LADYANIS YURLEY PINZON CAMACHO</t>
  </si>
  <si>
    <t>1.102.722.880</t>
  </si>
  <si>
    <t>2025-066</t>
  </si>
  <si>
    <t>SILVIA JULIANA RAMIREZ ROJAS</t>
  </si>
  <si>
    <t>1.005.329.434</t>
  </si>
  <si>
    <t>2025-067</t>
  </si>
  <si>
    <t>SHERLLY FABIOLA FRANCO MUÑOZ</t>
  </si>
  <si>
    <t>1.098.768.220</t>
  </si>
  <si>
    <t>2025-068</t>
  </si>
  <si>
    <t>YEISON ARTURO FLOREZ DIAZ</t>
  </si>
  <si>
    <t>1.099.874.182</t>
  </si>
  <si>
    <t>2025-069</t>
  </si>
  <si>
    <t>PRESTAR LOS SERVICIOS PROFESIONALES EN PSICOLOGÍA PARA LA EJECUCION DEL PROGRAMA DE EQUIPOS BASICOS DE SALUD EN EL MUNICIPIO DE BETULIA, PARA EQUIPOS URBANO Y RURAL DE CONFORMIDAD CON LO DISPUESTO EN LA RESOLUCION 1212 DE 2024 DEL MINISTERIO DE SALUD Y PROTECCIÓN SOCIAL</t>
  </si>
  <si>
    <t>ANA MILENA PLATA PLATA</t>
  </si>
  <si>
    <t>2025-070</t>
  </si>
  <si>
    <t>PRESTAR LOS SERVICIOS PROFESIONALES EN PSICOLOGÍA PARA LA EJECUCION DEL PROGRAMA DE EQUIPOS BASICOS DE SALUD EN EL MUNICIPIO DE BETULIA, PARA EQUIPOS RURALES DE CONFORMIDAD CON LO DISPUESTO EN LA RESOLUCION 1212 DE 2024 DEL MINISTERIO DE SALUD Y PROTECCIÓN SOCIAL</t>
  </si>
  <si>
    <t>LIZETH TATIANA MARTINEZ MORENO</t>
  </si>
  <si>
    <t>1.100.953.719</t>
  </si>
  <si>
    <t>2025-072</t>
  </si>
  <si>
    <t>2025-071</t>
  </si>
  <si>
    <t>PRESTAR LOS SERVICIOS PROFESIONALES COMO MÉDICO GENERAL PARA LA EJECUCION DEL PROGRAMA DE EQUIPOS BASICOS DE SALUD EN EL MUNICIPIO DE BETULIA - AREA RURAL  DE CONFORMIDAD CON LO DISPUESTO EN LA RESOLUCION 1212 DE 2024 DEL MINISTERIO DE SALUD Y PROTECCIÓN SOCIAL</t>
  </si>
  <si>
    <t>EDWIN SEBASTIAN NAVARRO RODRIGUEZ</t>
  </si>
  <si>
    <t>1.005.384.395</t>
  </si>
  <si>
    <t>PRESTAR LOS SERVICIOS PROFESIONALES COMO MÉDICO GENERAL PARA LA EJECUCION DEL PROGRAMA DE EQUIPOS BASICOS DE SALUD EN EL MUNICIPIO DE BETULIA - AREA URBANA -RURAL,  DE CONFORMIDAD CON LO DISPUESTO EN LA RESOLUCION 1212 DE 2024 DEL MINISTERIO DE SALUD Y PROTECCIÓN SOCIAL</t>
  </si>
  <si>
    <t>ELAINE MARIA BELLO SIMANCA</t>
  </si>
  <si>
    <t>1.007.724.898</t>
  </si>
  <si>
    <t>2025-073</t>
  </si>
  <si>
    <t>PRESTAR LOS SERVICIOS PROFESIONALES EN NUTRICION PARA LA EJECUCION DEL PROGRAMA DE EQUIPOS BASICOS DE SALUD EN EL MUNICIPIO DE BETULIA, PARA AREA URBANO - RURAL, DE CONFORMIDAD CON LO DISPUESTO EN LA RESOLUCION 1212 DE 2024 DEL MINISTERIO DE SALUD Y PROTECCIÓN SOCIAL</t>
  </si>
  <si>
    <t>NICOLAS FABIAN SUAREZ DIAZ</t>
  </si>
  <si>
    <t>1.005.335.080</t>
  </si>
  <si>
    <t>2025-074</t>
  </si>
  <si>
    <t>PRESTAR LOS SERVICIOS PROFESIONALES EN NUTRICION PARA LA EJECUCION DEL PROGRAMA DE EQUIPOS BASICOS DE SALUD EN EL MUNICIPIO DE BETULIA, PARA AREA  RURAL, DE CONFORMIDAD CON LO DISPUESTO EN LA RESOLUCION 1212 DE 2024 DEL MINISTERIO DE SALUD Y PROTECCIÓN SOCIAL</t>
  </si>
  <si>
    <t>JORGE ARTURO DUARTE PRADA</t>
  </si>
  <si>
    <t>1.098.721.547</t>
  </si>
  <si>
    <t xml:space="preserve">2025-075 </t>
  </si>
  <si>
    <t>GOLDENTRANS S.A.S</t>
  </si>
  <si>
    <t xml:space="preserve">PRESTAR LOS SERVICIOS DE APOYO A LA GESTION PARA EL TRANSPORTE DEL PERSONAL QUE CONFORMAN LOS EQUIPOS BASICOS DE SALUD DE LA ESE HOSPITAL SAN JUAN DE DIOS  EN EL MUNICIPIO DE BETULIA  PARA EL AREA URBANA Y RURAL, DE ACUERDO  A LO DISPUESTO EN LA RESOLUCION 1212 DEL MINISTERIO DE SALUD Y PROTECCION SOCIAL </t>
  </si>
  <si>
    <t>901.251.554-3</t>
  </si>
  <si>
    <t>2025-076</t>
  </si>
  <si>
    <t>DIANA MARCELA GIL CRISTANCHO</t>
  </si>
  <si>
    <t>1.102.548.529</t>
  </si>
  <si>
    <t>2025-077</t>
  </si>
  <si>
    <t xml:space="preserve">ANGELICA RANGEL CHAPARRO </t>
  </si>
  <si>
    <t>1.102.549.754</t>
  </si>
  <si>
    <t>https://www.secop.gov.co/CO1BusinessLine/Tendering/ProcedureEdit/View?ProfileName=CCE-11-Procedimiento_Publicidad&amp;PPI=CO1.PPI.37919372&amp;DocUniqueName=Consulta&amp;DocTypeName=NextWay.Entities.Marketplace.Tendering.ProcedureRequest&amp;ProfileVersion=12&amp;DocUniqueIdentifier=CO1.REQ.7884232&amp;prevCtxUrl=https%3a%2f%2fwww.secop.gov.co%2fCO1BusinessLine%2fTendering%2fBuyerWorkArea%2fIndex%3fDocUniqueIdentifier%3dCO1.BDOS.7746567&amp;prevCtxLbl=&amp;Messages=Publicado%20|Success</t>
  </si>
  <si>
    <t>https://www.secop.gov.co/CO1BusinessLine/Tendering/ProcedureEdit/View?ProfileName=CCE-11-Procedimiento_Publicidad&amp;PPI=CO1.PPI.37919823&amp;DocUniqueName=Consulta&amp;DocTypeName=NextWay.Entities.Marketplace.Tendering.ProcedureRequest&amp;ProfileVersion=12&amp;DocUniqueIdentifier=CO1.REQ.7884162&amp;prevCtxUrl=https%3a%2f%2fwww.secop.gov.co%2fCO1BusinessLine%2fTendering%2fBuyerWorkArea%2fIndex%3fDocUniqueIdentifier%3dCO1.BDOS.7746967&amp;prevCtxLbl=&amp;Messages=Publicado%20|Success</t>
  </si>
  <si>
    <t>https://www.secop.gov.co/CO1BusinessLine/Tendering/ProcedureEdit/View?ProfileName=CCE-11-Procedimiento_Publicidad&amp;PPI=CO1.PPI.37919857&amp;DocUniqueName=Consulta&amp;DocTypeName=NextWay.Entities.Marketplace.Tendering.ProcedureRequest&amp;ProfileVersion=12&amp;DocUniqueIdentifier=CO1.REQ.7884497&amp;prevCtxUrl=https%3a%2f%2fwww.secop.gov.co%2fCO1BusinessLine%2fTendering%2fBuyerWorkArea%2fIndex%3fDocUniqueIdentifier%3dCO1.BDOS.7746589&amp;prevCtxLbl=&amp;Messages=Publicado%20|Success</t>
  </si>
  <si>
    <t>25-00090</t>
  </si>
  <si>
    <t>25-00147</t>
  </si>
  <si>
    <t>25-00091</t>
  </si>
  <si>
    <t>25-00148</t>
  </si>
  <si>
    <t>25-00092</t>
  </si>
  <si>
    <t>25-00149</t>
  </si>
  <si>
    <t>25-00093</t>
  </si>
  <si>
    <t>25-00150</t>
  </si>
  <si>
    <t>25-00094</t>
  </si>
  <si>
    <t>25-00151</t>
  </si>
  <si>
    <t>25-00095</t>
  </si>
  <si>
    <t>25-00152</t>
  </si>
  <si>
    <t>25-00096</t>
  </si>
  <si>
    <t>25-00153</t>
  </si>
  <si>
    <t>25-00117</t>
  </si>
  <si>
    <t>25-00154</t>
  </si>
  <si>
    <t>25-00097</t>
  </si>
  <si>
    <t>25-00155</t>
  </si>
  <si>
    <t>25-00098</t>
  </si>
  <si>
    <t>25-00156</t>
  </si>
  <si>
    <t>25-00099</t>
  </si>
  <si>
    <t>25-00157</t>
  </si>
  <si>
    <t>25-00100</t>
  </si>
  <si>
    <t>25-00158</t>
  </si>
  <si>
    <t>25-00118</t>
  </si>
  <si>
    <t>25-00159</t>
  </si>
  <si>
    <t>25-00101</t>
  </si>
  <si>
    <t>25-00160</t>
  </si>
  <si>
    <t>25-00102</t>
  </si>
  <si>
    <t>25-00163</t>
  </si>
  <si>
    <t>25-00103</t>
  </si>
  <si>
    <t>25-00164</t>
  </si>
  <si>
    <t>25-00106</t>
  </si>
  <si>
    <t>25-00165</t>
  </si>
  <si>
    <t>25-00128</t>
  </si>
  <si>
    <t>25-00169</t>
  </si>
  <si>
    <t>25-00170</t>
  </si>
  <si>
    <t>25-00129</t>
  </si>
  <si>
    <t>25-00130</t>
  </si>
  <si>
    <t>25-00172</t>
  </si>
  <si>
    <t>25-00173</t>
  </si>
  <si>
    <t>25-00131</t>
  </si>
  <si>
    <t>25-00174</t>
  </si>
  <si>
    <t>25-00132</t>
  </si>
  <si>
    <t>25-00133</t>
  </si>
  <si>
    <t>25-00175</t>
  </si>
  <si>
    <t>https://www.secop.gov.co/CO1BusinessLine/Tendering/ProcedureEdit/View?docUniqueIdentifier=CO1.REQ.7830658&amp;prevCtxLbl=Proceso&amp;prevCtxUrl=https%3a%2f%2fwww.secop.gov.co%3a443%2fCO1BusinessLine%2fTendering%2fBuyerWorkArea%2fIndex%3fdocUniqueIdentifier%3dCO1.BDOS.7693576</t>
  </si>
  <si>
    <t>25-00134</t>
  </si>
  <si>
    <t>25-00176</t>
  </si>
  <si>
    <t>https://www.secop.gov.co/CO1BusinessLine/Tendering/ProcedureEdit/View?ProfileName=CCE-11-Procedimiento_Publicidad&amp;PPI=CO1.PPI.37751970&amp;DocUniqueName=Consulta&amp;DocTypeName=NextWay.Entities.Marketplace.Tendering.ProcedureRequest&amp;ProfileVersion=12&amp;DocUniqueIdentifier=CO1.REQ.7834753&amp;prevCtxUrl=https%3a%2f%2fwww.secop.gov.co%2fCO1BusinessLine%2fTendering%2fBuyerWorkArea%2fIndex%3fDocUniqueIdentifier%3dCO1.BDOS.7697763&amp;prevCtxLbl=&amp;Messages=Publicado%20|Success</t>
  </si>
  <si>
    <t>25-00177</t>
  </si>
  <si>
    <t>25-00135</t>
  </si>
  <si>
    <t>https://www.secop.gov.co/CO1BusinessLine/Tendering/ProcedureEdit/View?ProfileName=CCE-11-Procedimiento_Publicidad&amp;PPI=CO1.PPI.37752243&amp;DocUniqueName=Consulta&amp;DocTypeName=NextWay.Entities.Marketplace.Tendering.ProcedureRequest&amp;ProfileVersion=12&amp;DocUniqueIdentifier=CO1.REQ.7834571&amp;prevCtxUrl=https%3a%2f%2fwww.secop.gov.co%2fCO1BusinessLine%2fTendering%2fBuyerWorkArea%2fIndex%3fDocUniqueIdentifier%3dCO1.BDOS.7697783&amp;prevCtxLbl=&amp;Messages=Publicado%20|Success</t>
  </si>
  <si>
    <t>25-00136</t>
  </si>
  <si>
    <t>25-00178</t>
  </si>
  <si>
    <t>https://www.secop.gov.co/CO1BusinessLine/Tendering/ProcedureEdit/View?ProfileName=CCE-11-Procedimiento_Publicidad&amp;PPI=CO1.PPI.37753161&amp;DocUniqueName=Consulta&amp;DocTypeName=NextWay.Entities.Marketplace.Tendering.ProcedureRequest&amp;ProfileVersion=12&amp;DocUniqueIdentifier=CO1.REQ.7834846&amp;prevCtxUrl=https%3a%2f%2fwww.secop.gov.co%2fCO1BusinessLine%2fTendering%2fBuyerWorkArea%2fIndex%3fDocUniqueIdentifier%3dCO1.BDOS.7697959&amp;prevCtxLbl=&amp;Messages=Publicado%20|Success</t>
  </si>
  <si>
    <t>25-00137</t>
  </si>
  <si>
    <t>25-00179</t>
  </si>
  <si>
    <t>https://www.secop.gov.co/CO1BusinessLine/Tendering/ProcedureEdit/View?ProfileName=CCE-11-Procedimiento_Publicidad&amp;PPI=CO1.PPI.37753981&amp;DocUniqueName=Consulta&amp;DocTypeName=NextWay.Entities.Marketplace.Tendering.ProcedureRequest&amp;ProfileVersion=12&amp;DocUniqueIdentifier=CO1.REQ.7836318&amp;prevCtxUrl=https%3a%2f%2fwww.secop.gov.co%2fCO1BusinessLine%2fTendering%2fBuyerWorkArea%2fIndex%3fDocUniqueIdentifier%3dCO1.BDOS.7698138&amp;prevCtxLbl=&amp;Messages=Publicado%20|Success</t>
  </si>
  <si>
    <t>25-00138</t>
  </si>
  <si>
    <t>25-00180</t>
  </si>
  <si>
    <t>https://www.secop.gov.co/CO1BusinessLine/Tendering/ProcedureEdit/View?docUniqueIdentifier=CO1.REQ.7838717&amp;prevCtxLbl=Proceso&amp;prevCtxUrl=https%3a%2f%2fwww.secop.gov.co%3a443%2fCO1BusinessLine%2fTendering%2fBuyerWorkArea%2fIndex%3fdocUniqueIdentifier%3dCO1.BDOS.7701091</t>
  </si>
  <si>
    <t>25-00139</t>
  </si>
  <si>
    <t>25-00181</t>
  </si>
  <si>
    <t>https://www.secop.gov.co/CO1BusinessLine/Tendering/ProcedureEdit/View?docUniqueIdentifier=CO1.REQ.7838973&amp;prevCtxLbl=Proceso&amp;prevCtxUrl=https%3a%2f%2fwww.secop.gov.co%3a443%2fCO1BusinessLine%2fTendering%2fBuyerWorkArea%2fIndex%3fdocUniqueIdentifier%3dCO1.BDOS.7701884</t>
  </si>
  <si>
    <t>25-00140</t>
  </si>
  <si>
    <t>25-00182</t>
  </si>
  <si>
    <t>https://www.secop.gov.co/CO1BusinessLine/Tendering/ProcedureEdit/View?docUniqueIdentifier=CO1.REQ.7839033&amp;prevCtxLbl=Proceso&amp;prevCtxUrl=https%3a%2f%2fwww.secop.gov.co%3a443%2fCO1BusinessLine%2fTendering%2fBuyerWorkArea%2fIndex%3fdocUniqueIdentifier%3dCO1.BDOS.7702032</t>
  </si>
  <si>
    <t>25-00141</t>
  </si>
  <si>
    <t>25-00183</t>
  </si>
  <si>
    <t>https://www.secop.gov.co/CO1BusinessLine/Tendering/ProcedureEdit/View?docUniqueIdentifier=CO1.REQ.7840121&amp;prevCtxLbl=Proceso&amp;prevCtxUrl=https%3a%2f%2fwww.secop.gov.co%3a443%2fCO1BusinessLine%2fTendering%2fBuyerWorkArea%2fIndex%3fdocUniqueIdentifier%3dCO1.BDOS.7702440</t>
  </si>
  <si>
    <t>25-00142</t>
  </si>
  <si>
    <t>25-00184</t>
  </si>
  <si>
    <t>https://www.secop.gov.co/CO1BusinessLine/Tendering/ProcedureEdit/View?docUniqueIdentifier=CO1.REQ.7840166&amp;prevCtxLbl=Proceso&amp;prevCtxUrl=https%3a%2f%2fwww.secop.gov.co%3a443%2fCO1BusinessLine%2fTendering%2fBuyerWorkArea%2fIndex%3fdocUniqueIdentifier%3dCO1.BDOS.7703215</t>
  </si>
  <si>
    <t>25-00143</t>
  </si>
  <si>
    <t>25-00185</t>
  </si>
  <si>
    <t>https://www.secop.gov.co/CO1BusinessLine/Tendering/ProcedureEdit/View?docUniqueIdentifier=CO1.REQ.7839969&amp;prevCtxLbl=Proceso&amp;prevCtxUrl=https%3a%2f%2fwww.secop.gov.co%3a443%2fCO1BusinessLine%2fTendering%2fBuyerWorkArea%2fIndex%3fdocUniqueIdentifier%3dCO1.BDOS.7703345</t>
  </si>
  <si>
    <t>25-00144</t>
  </si>
  <si>
    <t>25-00186</t>
  </si>
  <si>
    <t>https://www.secop.gov.co/CO1BusinessLine/Tendering/ProcedureEdit/View?docUniqueIdentifier=CO1.REQ.7840098&amp;prevCtxLbl=Proceso&amp;prevCtxUrl=https%3a%2f%2fwww.secop.gov.co%3a443%2fCO1BusinessLine%2fTendering%2fBuyerWorkArea%2fIndex%3fdocUniqueIdentifier%3dCO1.BDOS.7703291</t>
  </si>
  <si>
    <t>25-00145</t>
  </si>
  <si>
    <t>25-00187</t>
  </si>
  <si>
    <t>https://www.secop.gov.co/CO1BusinessLine/Tendering/ProcedureEdit/View?docUniqueIdentifier=CO1.REQ.7840811&amp;prevCtxLbl=Proceso&amp;prevCtxUrl=https%3a%2f%2fwww.secop.gov.co%3a443%2fCO1BusinessLine%2fTendering%2fBuyerWorkArea%2fIndex%3fdocUniqueIdentifier%3dCO1.BDOS.7703443</t>
  </si>
  <si>
    <t>25-00146</t>
  </si>
  <si>
    <t>25-00188</t>
  </si>
  <si>
    <t>https://www.secop.gov.co/CO1BusinessLine/Tendering/ProcedureEdit/View?docUniqueIdentifier=CO1.REQ.7840783&amp;prevCtxLbl=Proceso&amp;prevCtxUrl=https%3a%2f%2fwww.secop.gov.co%3a443%2fCO1BusinessLine%2fTendering%2fBuyerWorkArea%2fIndex%3fdocUniqueIdentifier%3dCO1.BDOS.7703932</t>
  </si>
  <si>
    <t>25-00190</t>
  </si>
  <si>
    <t>https://www.secop.gov.co/CO1BusinessLine/Tendering/ProcedureEdit/View?docUniqueIdentifier=CO1.REQ.7841175&amp;prevCtxLbl=Proceso&amp;prevCtxUrl=https%3a%2f%2fwww.secop.gov.co%3a443%2fCO1BusinessLine%2fTendering%2fBuyerWorkArea%2fIndex%3fdocUniqueIdentifier%3dCO1.BDOS.7704055</t>
  </si>
  <si>
    <t>25-00191</t>
  </si>
  <si>
    <t>https://www.secop.gov.co/CO1BusinessLine/Tendering/ProcedureEdit/View?docUniqueIdentifier=CO1.REQ.7841417&amp;prevCtxLbl=Proceso&amp;prevCtxUrl=https%3a%2f%2fwww.secop.gov.co%3a443%2fCO1BusinessLine%2fTendering%2fBuyerWorkArea%2fIndex%3fdocUniqueIdentifier%3dCO1.BDOS.7704344</t>
  </si>
  <si>
    <t>25-00192</t>
  </si>
  <si>
    <t>https://www.secop.gov.co/CO1BusinessLine/Tendering/ProcedureEdit/View?docUniqueIdentifier=CO1.REQ.7841443&amp;prevCtxLbl=Proceso&amp;prevCtxUrl=https%3a%2f%2fwww.secop.gov.co%3a443%2fCO1BusinessLine%2fTendering%2fBuyerWorkArea%2fIndex%3fdocUniqueIdentifier%3dCO1.BDOS.7704634</t>
  </si>
  <si>
    <t>25-00194</t>
  </si>
  <si>
    <t>https://www.secop.gov.co/CO1BusinessLine/Tendering/ProcedureEdit/View?docUniqueIdentifier=CO1.REQ.7841758&amp;prevCtxLbl=Proceso&amp;prevCtxUrl=https%3a%2f%2fwww.secop.gov.co%3a443%2fCO1BusinessLine%2fTendering%2fBuyerWorkArea%2fIndex%3fdocUniqueIdentifier%3dCO1.BDOS.7704872</t>
  </si>
  <si>
    <t>25-00195</t>
  </si>
  <si>
    <t>https://www.secop.gov.co/CO1BusinessLine/Tendering/ProcedureEdit/View?docUniqueIdentifier=CO1.REQ.7841778&amp;prevCtxLbl=Proceso&amp;prevCtxUrl=https%3a%2f%2fwww.secop.gov.co%3a443%2fCO1BusinessLine%2fTendering%2fBuyerWorkArea%2fIndex%3fdocUniqueIdentifier%3dCO1.BDOS.7705113</t>
  </si>
  <si>
    <t>25-00196</t>
  </si>
  <si>
    <t>https://www.secop.gov.co/CO1BusinessLine/Tendering/ProcedureEdit/View?docUniqueIdentifier=CO1.REQ.7841793&amp;prevCtxLbl=Proceso&amp;prevCtxUrl=https%3a%2f%2fwww.secop.gov.co%3a443%2fCO1BusinessLine%2fTendering%2fBuyerWorkArea%2fIndex%3fdocUniqueIdentifier%3dCO1.BDOS.7705252</t>
  </si>
  <si>
    <t>25-00197</t>
  </si>
  <si>
    <t>https://www.secop.gov.co/CO1BusinessLine/Tendering/ProcedureEdit/View?docUniqueIdentifier=CO1.REQ.7844133&amp;prevCtxLbl=Proceso&amp;prevCtxUrl=https%3a%2f%2fwww.secop.gov.co%3a443%2fCO1BusinessLine%2fTendering%2fBuyerWorkArea%2fIndex%3fdocUniqueIdentifier%3dCO1.BDOS.7707919</t>
  </si>
  <si>
    <t>25-00198</t>
  </si>
  <si>
    <t>https://www.secop.gov.co/CO1BusinessLine/Tendering/ProcedureEdit/View?docUniqueIdentifier=CO1.REQ.7844425&amp;prevCtxLbl=Proceso&amp;prevCtxUrl=https%3a%2f%2fwww.secop.gov.co%3a443%2fCO1BusinessLine%2fTendering%2fBuyerWorkArea%2fIndex%3fdocUniqueIdentifier%3dCO1.BDOS.7707923</t>
  </si>
  <si>
    <t>25-00199</t>
  </si>
  <si>
    <t>https://www.secop.gov.co/CO1BusinessLine/Tendering/ProcedureEdit/View?docUniqueIdentifier=CO1.REQ.7844222&amp;prevCtxLbl=Proceso&amp;prevCtxUrl=https%3a%2f%2fwww.secop.gov.co%3a443%2fCO1BusinessLine%2fTendering%2fBuyerWorkArea%2fIndex%3fdocUniqueIdentifier%3dCO1.BDOS.7707925</t>
  </si>
  <si>
    <t>25-00200</t>
  </si>
  <si>
    <t>https://www.secop.gov.co/CO1BusinessLine/Tendering/ProcedureEdit/View?docUniqueIdentifier=CO1.REQ.7844430&amp;prevCtxLbl=Proceso&amp;prevCtxUrl=https%3a%2f%2fwww.secop.gov.co%3a443%2fCO1BusinessLine%2fTendering%2fBuyerWorkArea%2fIndex%3fdocUniqueIdentifier%3dCO1.BDOS.7707934</t>
  </si>
  <si>
    <t>25-00201</t>
  </si>
  <si>
    <t>https://www.secop.gov.co/CO1BusinessLine/Tendering/ProcedureEdit/View?docUniqueIdentifier=CO1.REQ.7844233&amp;prevCtxLbl=Proceso&amp;prevCtxUrl=https%3a%2f%2fwww.secop.gov.co%3a443%2fCO1BusinessLine%2fTendering%2fBuyerWorkArea%2fIndex%3fdocUniqueIdentifier%3dCO1.BDOS.7707640</t>
  </si>
  <si>
    <t>25-00202</t>
  </si>
  <si>
    <t>https://www.secop.gov.co/CO1BusinessLine/Tendering/ProcedureEdit/View?docUniqueIdentifier=CO1.REQ.7844350&amp;prevCtxLbl=Proceso&amp;prevCtxUrl=https%3a%2f%2fwww.secop.gov.co%3a443%2fCO1BusinessLine%2fTendering%2fBuyerWorkArea%2fIndex%3fdocUniqueIdentifier%3dCO1.BDOS.7707946</t>
  </si>
  <si>
    <t>25-00161</t>
  </si>
  <si>
    <t>25-00203</t>
  </si>
  <si>
    <t>https://www.secop.gov.co/CO1BusinessLine/Tendering/ProcedureEdit/View?docUniqueIdentifier=CO1.REQ.7844170&amp;prevCtxLbl=Proceso&amp;prevCtxUrl=https%3a%2f%2fwww.secop.gov.co%3a443%2fCO1BusinessLine%2fTendering%2fBuyerWorkArea%2fIndex%3fdocUniqueIdentifier%3dCO1.BDOS.7707678</t>
  </si>
  <si>
    <t>25-00162</t>
  </si>
  <si>
    <t>25-00204</t>
  </si>
  <si>
    <t>https://www.secop.gov.co/CO1BusinessLine/Tendering/ProcedureEdit/View?docUniqueIdentifier=CO1.REQ.7844573&amp;prevCtxLbl=Proceso&amp;prevCtxUrl=https%3a%2f%2fwww.secop.gov.co%3a443%2fCO1BusinessLine%2fTendering%2fBuyerWorkArea%2fIndex%3fdocUniqueIdentifier%3dCO1.BDOS.7707891</t>
  </si>
  <si>
    <t>25-00205</t>
  </si>
  <si>
    <t>https://www.secop.gov.co/CO1BusinessLine/Tendering/ProcedureEdit/View?docUniqueIdentifier=CO1.REQ.7844496&amp;prevCtxLbl=Proceso&amp;prevCtxUrl=https%3a%2f%2fwww.secop.gov.co%3a443%2fCO1BusinessLine%2fTendering%2fBuyerWorkArea%2fIndex%3fdocUniqueIdentifier%3dCO1.BDOS.7708009</t>
  </si>
  <si>
    <t>25-00189</t>
  </si>
  <si>
    <t>25-00211</t>
  </si>
  <si>
    <t>25-00168</t>
  </si>
  <si>
    <t>25-00210</t>
  </si>
  <si>
    <t>2025-078</t>
  </si>
  <si>
    <t>SUMINISTRO DE MEDICAMENTOS DE USO HOSPITALARIO PARA LA GARANTÍA EN LA PRESTACIÓN DE LOS SERVICIOS DE SALUD EN LA E.S.E. HOSPITAL SAN JUAN DE DIOS DE BETULIA</t>
  </si>
  <si>
    <t>804.009.200-4</t>
  </si>
  <si>
    <t>2025-079</t>
  </si>
  <si>
    <t>COHOSAN MEDICAMENTOS</t>
  </si>
  <si>
    <t>CONTRATO DE SUMINISTRO DE MATERIAL E INSUMOS ODONTOLOGICOS SEGUN EL REQUERIMIENTO DE LA E.S.E HOSPITAL SAN JUAN DE DIOS DE BETULIA</t>
  </si>
  <si>
    <t>COHOSAN MATERIAL MEDICO QUIRURGICO</t>
  </si>
  <si>
    <t>CONTRATO DE SUMINISTRO DE MATERIAL MEDICO QUIRURGICO SEGUN EL REQUERIMIENTO DE LA E.S.E HOSPITAL SAN JUAN DE DIOS DE BETULIA</t>
  </si>
  <si>
    <t>2025-080</t>
  </si>
  <si>
    <t>COHOSAN MATERIAL E INSUMOS ODONTOLOGICOS</t>
  </si>
  <si>
    <t>2025-081</t>
  </si>
  <si>
    <t>CONTRATO DE SUMINISTRO DE MATERIAL DE LABORATORIO CLINICO SEGUN EL REQUERIMIENTO DE LA E.S.E HOSPITAL SAN JUAN DE DIOS DE BETULIA</t>
  </si>
  <si>
    <t>COHOSAN-MATERIAL DE LABORATORIO CLINICO</t>
  </si>
  <si>
    <t>https://www.secop.gov.co/CO1BusinessLine/Tendering/ProcedureEdit/View?ProfileName=CCE-11-Procedimiento_Publicidad&amp;PPI=CO1.PPI.37987485&amp;DocUniqueName=Consulta&amp;DocTypeName=NextWay.Entities.Marketplace.Tendering.ProcedureRequest&amp;ProfileVersion=12&amp;DocUniqueIdentifier=CO1.REQ.7903720&amp;prevCtxUrl=https%3a%2f%2fwww.secop.gov.co%2fCO1BusinessLine%2fTendering%2fBuyerWorkArea%2fIndex%3fDocUniqueIdentifier%3dCO1.BDOS.7765854&amp;prevCtxLbl=&amp;Messages=Publicado%20|Success</t>
  </si>
  <si>
    <t>https://www.secop.gov.co/CO1BusinessLine/Tendering/ProcedureEdit/View?ProfileName=CCE-11-Procedimiento_Publicidad&amp;PPI=CO1.PPI.37989839&amp;DocUniqueName=Consulta&amp;DocTypeName=NextWay.Entities.Marketplace.Tendering.ProcedureRequest&amp;ProfileVersion=12&amp;DocUniqueIdentifier=CO1.REQ.7904304&amp;prevCtxUrl=https%3a%2f%2fwww.secop.gov.co%2fCO1BusinessLine%2fTendering%2fBuyerWorkArea%2fIndex%3fDocUniqueIdentifier%3dCO1.BDOS.7766460&amp;prevCtxLbl=&amp;Messages=Publicado%20|Success</t>
  </si>
  <si>
    <t>https://www.secop.gov.co/CO1BusinessLine/Tendering/ProcedureEdit/View?ProfileName=CCE-11-Procedimiento_Publicidad&amp;PPI=CO1.PPI.37990610&amp;DocUniqueName=Consulta&amp;DocTypeName=NextWay.Entities.Marketplace.Tendering.ProcedureRequest&amp;ProfileVersion=12&amp;DocUniqueIdentifier=CO1.REQ.7904273&amp;prevCtxUrl=https%3a%2f%2fwww.secop.gov.co%2fCO1BusinessLine%2fTendering%2fBuyerWorkArea%2fIndex%3fDocUniqueIdentifier%3dCO1.BDOS.7766483&amp;prevCtxLbl=&amp;Messages=Publicado%20|Success</t>
  </si>
  <si>
    <t>https://www.secop.gov.co/CO1BusinessLine/Tendering/ProcedureEdit/View?ProfileName=CCE-11-Procedimiento_Publicidad&amp;PPI=CO1.PPI.37990664&amp;DocUniqueName=Consulta&amp;DocTypeName=NextWay.Entities.Marketplace.Tendering.ProcedureRequest&amp;ProfileVersion=12&amp;DocUniqueIdentifier=CO1.REQ.7904624&amp;prevCtxUrl=https%3a%2f%2fwww.secop.gov.co%2fCO1BusinessLine%2fTendering%2fBuyerWorkArea%2fIndex%3fDocUniqueIdentifier%3dCO1.BDOS.7766739&amp;prevCtxLbl=&amp;Messages=Publicado%20|Success</t>
  </si>
  <si>
    <t>2025-082</t>
  </si>
  <si>
    <t>ADQUISICIÓN DE ELEMENTOS DE CÓMPUTO Y DE IMPRESIÓN PARA LA OPERATIVIDAD DE LOS EQUIPOS BÁSICOS DE SALUD DEL MUNICIPIO DE BETULIA EN EL MUNICIPIO DE BETULIA  DE CONFORMIDAD CON LO DISPUESTO EN LA RESOLUCION 1212 DE 2024 DEL MINISTERIO DE SALUD Y PROTECCIÓN SOCIAL</t>
  </si>
  <si>
    <t>EDGAR LEONARDO RUEDA GOMEZ</t>
  </si>
  <si>
    <t>1.099.874.629</t>
  </si>
  <si>
    <t>https://www.secop.gov.co/CO1BusinessLine/Tendering/ProcedureEdit/View?ProfileName=CCE-11-Procedimiento_Publicidad&amp;PPI=CO1.PPI.38089563&amp;DocUniqueName=Consulta&amp;DocTypeName=NextWay.Entities.Marketplace.Tendering.ProcedureRequest&amp;ProfileVersion=12&amp;DocUniqueIdentifier=CO1.REQ.7932247&amp;prevCtxUrl=https%3a%2f%2fwww.secop.gov.co%2fCO1BusinessLine%2fTendering%2fBuyerWorkArea%2fIndex%3fDocUniqueIdentifier%3dCO1.BDOS.7794240&amp;prevCtxLbl=&amp;Messages=Publicado%20|Success</t>
  </si>
  <si>
    <t>2025-083</t>
  </si>
  <si>
    <t>SUPERMERCADO RUEDA</t>
  </si>
  <si>
    <t>SUMINISTRO DE ELEMENTOS DE PAPELERIA Y ARTICULOS DE OFICINA NECESARIOS PARA EL DESARROLLO DE LA GESTION TERRITORIAL EN ATENCION PRIMARIA EN SALUD CON EQUIPOS BASICOS DE SALUD EN LOS MUNICIPIO DE BETULIA Y ZAPATOCA, DE CONFORMIDAD CONLA RESOLUCION 1212 DE 2024 DEL MINISTERIO DE SALUD Y PROTECCION SOCIAL</t>
  </si>
  <si>
    <t xml:space="preserve"> 5.595.870-2</t>
  </si>
  <si>
    <t>2025-084</t>
  </si>
  <si>
    <t>LUZ AYDA MARTINEZ RINCÓN</t>
  </si>
  <si>
    <t>37.551.863</t>
  </si>
  <si>
    <t>2025-085</t>
  </si>
  <si>
    <t>SERVICIOS PROFESIONALES PARA EL APOYO ADMINISTRATIVO EN LA OPERATIVIDAD Y RENDICION DE INFORMES DE LOS EQUIPOS BASICOS DE SALUD DE LOS MUNICIPIOS DE BETULIA Y ZAPATOCA EN CUMPLIMIENTO DE LA RESOLUCION 1212 DE 2024 DEL MINISTERIO DE SALUD Y PROTECCION SOCIAL</t>
  </si>
  <si>
    <t>LUISA FERNANDA MATEUS RONDON</t>
  </si>
  <si>
    <t>28.115.890</t>
  </si>
  <si>
    <t>https://www.secop.gov.co/CO1BusinessLine/Tendering/ProcedureEdit/View?ProfileName=CCE-11-Procedimiento_Publicidad&amp;PPI=CO1.PPI.38157563&amp;DocUniqueName=Consulta&amp;DocTypeName=NextWay.Entities.Marketplace.Tendering.ProcedureRequest&amp;ProfileVersion=12&amp;DocUniqueIdentifier=CO1.REQ.7950427&amp;prevCtxUrl=https%3a%2f%2fwww.secop.gov.co%2fCO1BusinessLine%2fTendering%2fBuyerWorkArea%2fIndex%3fDocUniqueIdentifier%3dCO1.BDOS.7812028&amp;prevCtxLbl=&amp;Messages=Publicado%20|Success</t>
  </si>
  <si>
    <t>https://www.secop.gov.co/CO1BusinessLine/Tendering/ProcedureEdit/View?ProfileName=CCE-11-Procedimiento_Publicidad&amp;PPI=CO1.PPI.38157904&amp;DocUniqueName=Consulta&amp;DocTypeName=NextWay.Entities.Marketplace.Tendering.ProcedureRequest&amp;ProfileVersion=12&amp;DocUniqueIdentifier=CO1.REQ.7950253&amp;prevCtxUrl=https%3a%2f%2fwww.secop.gov.co%2fCO1BusinessLine%2fTendering%2fBuyerWorkArea%2fIndex%3fDocUniqueIdentifier%3dCO1.BDOS.7811965&amp;prevCtxLbl=&amp;Messages=Publicado%20|Success</t>
  </si>
  <si>
    <t>https://www.secop.gov.co/CO1BusinessLine/Tendering/ProcedureEdit/View?ProfileName=CCE-11-Procedimiento_Publicidad&amp;PPI=CO1.PPI.38157931&amp;DocUniqueName=Consulta&amp;DocTypeName=NextWay.Entities.Marketplace.Tendering.ProcedureRequest&amp;ProfileVersion=12&amp;DocUniqueIdentifier=CO1.REQ.7950350&amp;prevCtxUrl=https%3a%2f%2fwww.secop.gov.co%2fCO1BusinessLine%2fTendering%2fBuyerWorkArea%2fIndex%3fDocUniqueIdentifier%3dCO1.BDOS.7811973&amp;prevCtxLbl=&amp;Messages=Publicado%20|Success</t>
  </si>
  <si>
    <t>25-00017</t>
  </si>
  <si>
    <t>25-00021</t>
  </si>
  <si>
    <t>25-00034</t>
  </si>
  <si>
    <t>25-00036</t>
  </si>
  <si>
    <t>25-00041</t>
  </si>
  <si>
    <t>25-00046</t>
  </si>
  <si>
    <t xml:space="preserve">2025-086 </t>
  </si>
  <si>
    <t>SUMINISTRO DE ARTÍCULOS DE PAPELERÍA Y ELEMENTOS DE OFICINA PARA LA E.S.E HOSPITAL SAN JUAN DE DIOS DEL MUNICIPIO DE BETULIA</t>
  </si>
  <si>
    <t>5595870-2</t>
  </si>
  <si>
    <t>2025-087</t>
  </si>
  <si>
    <t>SUMINISTRO DE MATERIALES DE ASEO, LAVANDERIA Y OTROS ELEMENTOS E INSUMOS PARA LA E.S.E HOSPITAL SAN JUAN DE DIOS DEL MUNICIPIO DE BETULIA</t>
  </si>
  <si>
    <t>2025-088</t>
  </si>
  <si>
    <t>PRESTAR LOS SERVICIOS PROFESIONALES COMO MÉDICO GENERAL PARA LA EJECUCION DEL PROGRAMA DE EQUIPOS BASICOS DE SALUD EN EL MUNICIPIO DE ZAPATOCA - AREA RURAL  DE CONFORMIDAD CON LO DISPUESTO EN LA RESOLUCION 1212 DE 2024 DEL MINISTERIO DE SALUD Y PROTECCIÓN SOCIAL</t>
  </si>
  <si>
    <t>MARLENNE PINTO LEON</t>
  </si>
  <si>
    <t>2025-089</t>
  </si>
  <si>
    <t>KATHERYN MARCELA ESPINOSA JAIMES</t>
  </si>
  <si>
    <t>PRESTAR LOS SERVICIOS PROFESIONALES EN ENFERMERÍA PARA LA EJECUCION DEL PROGRAMA DE EQUIPOS BASICOS DE SALUD EN EL MUNICIPIO DE ZAPATOCA - AREA RURAL  DE CONFORMIDAD CON LO DISPUESTO EN LA RESOLUCION 1212 DE 2024 DEL MINISTERIO DE SALUD Y PROTECCIÓN SOCIAL</t>
  </si>
  <si>
    <t>2025-090</t>
  </si>
  <si>
    <t>NESTOR MURILLO SALAZAR</t>
  </si>
  <si>
    <t>PRESTAR LOS SERVICIOS PROFESIONALES EN PSICOLOGÍA PARA LA EJECUCION DEL PROGRAMA DE EQUIPOS BASICOS DE SALUD EN EL MUNICIPIO DE ZAPATOCA, PARA EQUIPOS RURALES DE CONFORMIDAD CON LO DISPUESTO EN LA RESOLUCION 1212 DE 2024 DEL MINISTERIO DE SALUD Y PROTECCIÓN SOCIAL</t>
  </si>
  <si>
    <t>2025-091</t>
  </si>
  <si>
    <t>PRESTAR LOS SERVICIOS DE APOYO A LA GESTION COMO AUXILIAR DE ENFERMERIA PARA LA EJECUCION DEL PROGRAMA DE EQUIPOS BASICOS DE SALUD EN EL MUNICIPIO DE ZAPATOCA - AREA RURAL DE CONFORMIDAD CON LO DISPUESTO EN LA RESOLUCION 1212 DE 2024 DEL MINISTERIO DE SALUD Y PROTECCIÓN SOCIAL</t>
  </si>
  <si>
    <t>SHIRLEY PAOLA QUESADA RODRIGUEZ</t>
  </si>
  <si>
    <t>2025-092</t>
  </si>
  <si>
    <t>KAREN DAYANA MELO AYALA</t>
  </si>
  <si>
    <t>2025-093</t>
  </si>
  <si>
    <t>ANA MILENA CACERES BUENO</t>
  </si>
  <si>
    <t>2025-094</t>
  </si>
  <si>
    <t>NANCY ROJAS GIL</t>
  </si>
  <si>
    <t>2025-095</t>
  </si>
  <si>
    <t xml:space="preserve">MELQUIN MAURICIO MALAGON JAIMES        </t>
  </si>
  <si>
    <t>PRESTAR LOS SERVICIOS PROFESIONALES EN ODONTOLOGÍA PARA LA EJECUCION DEL PROGRAMA DE EQUIPOS BASICOS DE SALUD EN EL MUNICIPIO DE ZAPATOCA - AREA RURAL DE CONFORMIDAD CON LO DISPUESTO EN LA RESOLUCION 1212 DE 2024 DEL MINISTERIO DE SALUD Y PROTECCIÓN SOCIAL</t>
  </si>
  <si>
    <t>2025-096</t>
  </si>
  <si>
    <t xml:space="preserve">RONALD ANDRES AYALA TAMARA </t>
  </si>
  <si>
    <t>2025-097</t>
  </si>
  <si>
    <t>SENAIDA VARGAS SANCHEZ</t>
  </si>
  <si>
    <t>2025-098</t>
  </si>
  <si>
    <t>LIA MILDRED RINCON MORA</t>
  </si>
  <si>
    <t>2025-099</t>
  </si>
  <si>
    <t>YULIETH LORENA CACERES BOHORQUEZ</t>
  </si>
  <si>
    <t>2025-100</t>
  </si>
  <si>
    <t>LUZ ESTHER GAMBOA NIÑO</t>
  </si>
  <si>
    <t>2025-101</t>
  </si>
  <si>
    <t>LAURA DANIELA PLATA OSORIO</t>
  </si>
  <si>
    <t>2025-102</t>
  </si>
  <si>
    <t>PRESTAR LOS SERVICIOS DE APOYO A LA GESTION PARA EL TRANSPORTE DEL PERSONAL QUE CONFORMAN LOS EQUIPOS BASICOS DE SALUD EN EL MUNICIPIO DE ZAPATOCA PARA EL AREA URBANA Y RURAL, DE ACUERDO A LO DISPUESTO EN LA RESOLUCION 1212 DE 2024 DEL MINISTERIO DE SALUD Y PROTECCION SOCIAL</t>
  </si>
  <si>
    <t xml:space="preserve">GOLDENTRANS S.A.S. </t>
  </si>
  <si>
    <t>901251554-3</t>
  </si>
  <si>
    <t>25-00245</t>
  </si>
  <si>
    <t>25-00246</t>
  </si>
  <si>
    <t>25-00247</t>
  </si>
  <si>
    <t>25-00248</t>
  </si>
  <si>
    <t>25-00249</t>
  </si>
  <si>
    <t>25-00254</t>
  </si>
  <si>
    <t>25-00193</t>
  </si>
  <si>
    <t>25-00255</t>
  </si>
  <si>
    <t>25-00256</t>
  </si>
  <si>
    <t>25-00262</t>
  </si>
  <si>
    <t>https://www.secop.gov.co/CO1BusinessLine/Tendering/ProcedureEdit/View?ProfileName=CCE-11-Procedimiento_Publicidad&amp;PPI=CO1.PPI.38582932&amp;DocUniqueName=Consulta&amp;DocTypeName=NextWay.Entities.Marketplace.Tendering.ProcedureRequest&amp;ProfileVersion=12&amp;DocUniqueIdentifier=CO1.REQ.8052293&amp;prevCtxUrl=https%3a%2f%2fwww.secop.gov.co%2fCO1BusinessLine%2fTendering%2fBuyerWorkArea%2fIndex%3fDocUniqueIdentifier%3dCO1.BDOS.7913240&amp;prevCtxLbl=&amp;Messages=Publicado%20|Success</t>
  </si>
  <si>
    <t xml:space="preserve">25-00205 </t>
  </si>
  <si>
    <t>25-00263</t>
  </si>
  <si>
    <t>https://www.secop.gov.co/CO1BusinessLine/Tendering/ProcedureEdit/View?ProfileName=CCE-11-Procedimiento_Publicidad&amp;PPI=CO1.PPI.38583627&amp;DocUniqueName=Consulta&amp;DocTypeName=NextWay.Entities.Marketplace.Tendering.ProcedureRequest&amp;ProfileVersion=12&amp;DocUniqueIdentifier=CO1.REQ.8052753&amp;prevCtxUrl=https%3a%2f%2fwww.secop.gov.co%2fCO1BusinessLine%2fTendering%2fBuyerWorkArea%2fIndex%3fDocUniqueIdentifier%3dCO1.BDOS.7913340&amp;prevCtxLbl=&amp;Messages=Publicado%20|Success</t>
  </si>
  <si>
    <t>25-0026</t>
  </si>
  <si>
    <t>25-00264</t>
  </si>
  <si>
    <t>https://www.secop.gov.co/CO1BusinessLine/Tendering/ProcedureEdit/View?ProfileName=CCE-11-Procedimiento_Publicidad&amp;PPI=CO1.PPI.38584615&amp;DocUniqueName=Consulta&amp;DocTypeName=NextWay.Entities.Marketplace.Tendering.ProcedureRequest&amp;ProfileVersion=12&amp;DocUniqueIdentifier=CO1.REQ.8052687&amp;prevCtxUrl=https%3a%2f%2fwww.secop.gov.co%2fCO1BusinessLine%2fTendering%2fBuyerWorkArea%2fIndex%3fDocUniqueIdentifier%3dCO1.BDOS.7913547&amp;prevCtxLbl=&amp;Messages=Publicado%20|Success</t>
  </si>
  <si>
    <t>25-00265</t>
  </si>
  <si>
    <t xml:space="preserve">25-00207 </t>
  </si>
  <si>
    <t>https://www.secop.gov.co/CO1BusinessLine/Tendering/ProcedureEdit/View?ProfileName=CCE-11-Procedimiento_Publicidad&amp;PPI=CO1.PPI.38585662&amp;DocUniqueName=Consulta&amp;DocTypeName=NextWay.Entities.Marketplace.Tendering.ProcedureRequest&amp;ProfileVersion=12&amp;DocUniqueIdentifier=CO1.REQ.8053548&amp;prevCtxUrl=https%3a%2f%2fwww.secop.gov.co%2fCO1BusinessLine%2fTendering%2fBuyerWorkArea%2fIndex%3fDocUniqueIdentifier%3dCO1.BDOS.7914307&amp;prevCtxLbl=&amp;Messages=Publicado%20|Success</t>
  </si>
  <si>
    <t>25-00208</t>
  </si>
  <si>
    <t>25-00266</t>
  </si>
  <si>
    <t>https://www.secop.gov.co/CO1BusinessLine/Tendering/ProcedureEdit/View?ProfileName=CCE-11-Procedimiento_Publicidad&amp;PPI=CO1.PPI.38587751&amp;DocUniqueName=Consulta&amp;DocTypeName=NextWay.Entities.Marketplace.Tendering.ProcedureRequest&amp;ProfileVersion=12&amp;DocUniqueIdentifier=CO1.REQ.8053879&amp;prevCtxUrl=https%3a%2f%2fwww.secop.gov.co%2fCO1BusinessLine%2fTendering%2fBuyerWorkArea%2fIndex%3fDocUniqueIdentifier%3dCO1.BDOS.7914650&amp;prevCtxLbl=&amp;Messages=Publicado%20|Success</t>
  </si>
  <si>
    <t>25-00209</t>
  </si>
  <si>
    <t>25-00267</t>
  </si>
  <si>
    <t>https://www.secop.gov.co/CO1BusinessLine/Tendering/ProcedureEdit/View?ProfileName=CCE-11-Procedimiento_Publicidad&amp;PPI=CO1.PPI.38588982&amp;DocUniqueName=Consulta&amp;DocTypeName=NextWay.Entities.Marketplace.Tendering.ProcedureRequest&amp;ProfileVersion=12&amp;DocUniqueIdentifier=CO1.REQ.8054465&amp;prevCtxUrl=https%3a%2f%2fwww.secop.gov.co%2fCO1BusinessLine%2fTendering%2fBuyerWorkArea%2fIndex%3fDocUniqueIdentifier%3dCO1.BDOS.7915127&amp;prevCtxLbl=&amp;Messages=Publicado%20|Success</t>
  </si>
  <si>
    <t>25-00268</t>
  </si>
  <si>
    <t>https://www.secop.gov.co/CO1BusinessLine/Tendering/ProcedureEdit/View?ProfileName=CCE-11-Procedimiento_Publicidad&amp;PPI=CO1.PPI.38589962&amp;DocUniqueName=Consulta&amp;DocTypeName=NextWay.Entities.Marketplace.Tendering.ProcedureRequest&amp;ProfileVersion=12&amp;DocUniqueIdentifier=CO1.REQ.8054644&amp;prevCtxUrl=https%3a%2f%2fwww.secop.gov.co%2fCO1BusinessLine%2fTendering%2fBuyerWorkArea%2fIndex%3fDocUniqueIdentifier%3dCO1.BDOS.7915097&amp;prevCtxLbl=&amp;Messages=Publicado%20|Success</t>
  </si>
  <si>
    <t>25-00269</t>
  </si>
  <si>
    <t>https://www.secop.gov.co/CO1BusinessLine/Tendering/ProcedureEdit/View?ProfileName=CCE-11-Procedimiento_Publicidad&amp;PPI=CO1.PPI.38590750&amp;DocUniqueName=Consulta&amp;DocTypeName=NextWay.Entities.Marketplace.Tendering.ProcedureRequest&amp;ProfileVersion=12&amp;DocUniqueIdentifier=CO1.REQ.8055103&amp;prevCtxUrl=https%3a%2f%2fwww.secop.gov.co%2fCO1BusinessLine%2fTendering%2fBuyerWorkArea%2fIndex%3fDocUniqueIdentifier%3dCO1.BDOS.7915329&amp;prevCtxLbl=&amp;Messages=Publicado%20|Success</t>
  </si>
  <si>
    <t>25-00212</t>
  </si>
  <si>
    <t>25-00270</t>
  </si>
  <si>
    <t>https://www.secop.gov.co/CO1BusinessLine/Tendering/ProcedureEdit/View?ProfileName=CCE-11-Procedimiento_Publicidad&amp;PPI=CO1.PPI.38591318&amp;DocUniqueName=Consulta&amp;DocTypeName=NextWay.Entities.Marketplace.Tendering.ProcedureRequest&amp;ProfileVersion=12&amp;DocUniqueIdentifier=CO1.REQ.8054697&amp;prevCtxUrl=https%3a%2f%2fwww.secop.gov.co%2fCO1BusinessLine%2fTendering%2fBuyerWorkArea%2fIndex%3fDocUniqueIdentifier%3dCO1.BDOS.7915463&amp;prevCtxLbl=&amp;Messages=Publicado%20|Success</t>
  </si>
  <si>
    <t>25-00213</t>
  </si>
  <si>
    <t>25-00271</t>
  </si>
  <si>
    <t>https://www.secop.gov.co/CO1BusinessLine/Tendering/ProcedureEdit/View?ProfileName=CCE-11-Procedimiento_Publicidad&amp;PPI=CO1.PPI.38592302&amp;DocUniqueName=Consulta&amp;DocTypeName=NextWay.Entities.Marketplace.Tendering.ProcedureRequest&amp;ProfileVersion=12&amp;DocUniqueIdentifier=CO1.REQ.8054791&amp;prevCtxUrl=https%3a%2f%2fwww.secop.gov.co%2fCO1BusinessLine%2fTendering%2fBuyerWorkArea%2fIndex%3fDocUniqueIdentifier%3dCO1.BDOS.7915829&amp;prevCtxLbl=&amp;Messages=Publicado%20|Success</t>
  </si>
  <si>
    <t>25-00214</t>
  </si>
  <si>
    <t>25-00272</t>
  </si>
  <si>
    <t>https://www.secop.gov.co/CO1BusinessLine/Tendering/ProcedureEdit/View?ProfileName=CCE-11-Procedimiento_Publicidad&amp;PPI=CO1.PPI.38593685&amp;DocUniqueName=Consulta&amp;DocTypeName=NextWay.Entities.Marketplace.Tendering.ProcedureRequest&amp;ProfileVersion=12&amp;DocUniqueIdentifier=CO1.REQ.8055816&amp;prevCtxUrl=https%3a%2f%2fwww.secop.gov.co%2fCO1BusinessLine%2fTendering%2fBuyerWorkArea%2fIndex%3fDocUniqueIdentifier%3dCO1.BDOS.7916410&amp;prevCtxLbl=&amp;Messages=Publicado%20|Success</t>
  </si>
  <si>
    <t>25-00215</t>
  </si>
  <si>
    <t>25-00273</t>
  </si>
  <si>
    <t>https://www.secop.gov.co/CO1BusinessLine/Tendering/ProcedureEdit/View?ProfileName=CCE-11-Procedimiento_Publicidad&amp;PPI=CO1.PPI.38594320&amp;DocUniqueName=Consulta&amp;DocTypeName=NextWay.Entities.Marketplace.Tendering.ProcedureRequest&amp;ProfileVersion=12&amp;DocUniqueIdentifier=CO1.REQ.8056107&amp;prevCtxUrl=https%3a%2f%2fwww.secop.gov.co%2fCO1BusinessLine%2fTendering%2fBuyerWorkArea%2fIndex%3fDocUniqueIdentifier%3dCO1.BDOS.7916513&amp;prevCtxLbl=&amp;Messages=Publicado%20|Success</t>
  </si>
  <si>
    <t>25-00216</t>
  </si>
  <si>
    <t>25-00274</t>
  </si>
  <si>
    <t>https://www.secop.gov.co/CO1BusinessLine/Tendering/ProcedureEdit/View?ProfileName=CCE-11-Procedimiento_Publicidad&amp;PPI=CO1.PPI.38594390&amp;DocUniqueName=Consulta&amp;DocTypeName=NextWay.Entities.Marketplace.Tendering.ProcedureRequest&amp;ProfileVersion=12&amp;DocUniqueIdentifier=CO1.REQ.8055759&amp;prevCtxUrl=https%3a%2f%2fwww.secop.gov.co%2fCO1BusinessLine%2fTendering%2fBuyerWorkArea%2fIndex%3fDocUniqueIdentifier%3dCO1.BDOS.7916434&amp;prevCtxLbl=&amp;Messages=Publicado%20|Success</t>
  </si>
  <si>
    <t>25-00217</t>
  </si>
  <si>
    <t>25-00275</t>
  </si>
  <si>
    <t>https://www.secop.gov.co/CO1BusinessLine/Tendering/ProcedureEdit/View?ProfileName=CCE-11-Procedimiento_Publicidad&amp;PPI=CO1.PPI.38595027&amp;DocUniqueName=Consulta&amp;DocTypeName=NextWay.Entities.Marketplace.Tendering.ProcedureRequest&amp;ProfileVersion=12&amp;DocUniqueIdentifier=CO1.REQ.8055775&amp;prevCtxUrl=https%3a%2f%2fwww.secop.gov.co%2fCO1BusinessLine%2fTendering%2fBuyerWorkArea%2fIndex%3fDocUniqueIdentifier%3dCO1.BDOS.7916547&amp;prevCtxLbl=&amp;Messages=Publicado%20|Success</t>
  </si>
  <si>
    <t>25-00218</t>
  </si>
  <si>
    <t>25-00276</t>
  </si>
  <si>
    <t>https://www.secop.gov.co/CO1BusinessLine/Tendering/ProcedureEdit/View?ProfileName=CCE-11-Procedimiento_Publicidad&amp;PPI=CO1.PPI.38596232&amp;DocUniqueName=Consulta&amp;DocTypeName=NextWay.Entities.Marketplace.Tendering.ProcedureRequest&amp;ProfileVersion=12&amp;DocUniqueIdentifier=CO1.REQ.8056340&amp;prevCtxUrl=https%3a%2f%2fwww.secop.gov.co%2fCO1BusinessLine%2fTendering%2fBuyerWorkArea%2fIndex%3fDocUniqueIdentifier%3dCO1.BDOS.7916387&amp;prevCtxLbl=&amp;Messages=Publicado%20|Success</t>
  </si>
  <si>
    <t>25-00219</t>
  </si>
  <si>
    <t>25-00277</t>
  </si>
  <si>
    <t>https://www.secop.gov.co/CO1BusinessLine/Tendering/ProcedureEdit/View?ProfileName=CCE-11-Procedimiento_Publicidad&amp;PPI=CO1.PPI.38596252&amp;DocUniqueName=Consulta&amp;DocTypeName=NextWay.Entities.Marketplace.Tendering.ProcedureRequest&amp;ProfileVersion=12&amp;DocUniqueIdentifier=CO1.REQ.8056349&amp;prevCtxUrl=https%3a%2f%2fwww.secop.gov.co%2fCO1BusinessLine%2fTendering%2fBuyerWorkArea%2fIndex%3fDocUniqueIdentifier%3dCO1.BDOS.7916839&amp;prevCtxLbl=&amp;Messages=Publicado%20|Success</t>
  </si>
  <si>
    <t xml:space="preserve">25-00230 </t>
  </si>
  <si>
    <t>25-00294</t>
  </si>
  <si>
    <t>https://www.secop.gov.co/CO1BusinessLine/Tendering/ProcedureEdit/View?ProfileName=CCE-11-Procedimiento_Publicidad&amp;PPI=CO1.PPI.38597156&amp;DocUniqueName=Consulta&amp;DocTypeName=NextWay.Entities.Marketplace.Tendering.ProcedureRequest&amp;ProfileVersion=12&amp;DocUniqueIdentifier=CO1.REQ.8056357&amp;prevCtxUrl=https%3a%2f%2fwww.secop.gov.co%2fCO1BusinessLine%2fTendering%2fBuyerWorkArea%2fIndex%3fDocUniqueIdentifier%3dCO1.BDOS.7916397&amp;prevCtxLbl=&amp;Messages=Publicado%20|Success</t>
  </si>
  <si>
    <t>2025-103</t>
  </si>
  <si>
    <t>PRESTAR LOS SERVICIOS DE PERSONALES DE APOYO A LA GESTION EN LA RECUPERACIÓN DE CARTERA DE LA ESE HOSPITAL SAN JUAN DE DIOS DE BETULIA – SANTANDER</t>
  </si>
  <si>
    <t xml:space="preserve">PATRICIA ALEJANDRA AREVALO JACOME     </t>
  </si>
  <si>
    <t>2025-104</t>
  </si>
  <si>
    <t xml:space="preserve">LEIDY JOHANNA PAREDES BUITRAGO                    </t>
  </si>
  <si>
    <t>2025-105</t>
  </si>
  <si>
    <t xml:space="preserve">MAYRA ALEJANDRA FRANCO ACERO             </t>
  </si>
  <si>
    <t>PRESTAR LOS SERVICIOS PROFESIONALES DE APOYO A LA GESTIÓN COMO PSICOLOGA DE LA E.S.E. HOSPITAL SAN JUAN DE DIOS BETULIA Y PARA LA EJECUCIÓN DE LAS ACTIVIDADES DEL PLAN DE INTERVENCIONES COLECTIVAS – PIC – EN EL MUNICIPIO DE BETULIA SANTANDER DE CONFORMIDAD CON EL CONTRATO INTERADMINISTRATIVO No. 090 DE 2025 SUSCRITO ENTRE EL MUNICIPIO DE BETULIA Y LA E.S.E. HOSPITAL SAN JUAN DE DIOS DE BETULIA</t>
  </si>
  <si>
    <t>2025-106</t>
  </si>
  <si>
    <t xml:space="preserve">ENDER FABRICIO MEDINA IBARRA             </t>
  </si>
  <si>
    <t>PRESTAR LOS SERVICIOS PROFESIONALES EN ENFERMERÍA PARA LA EJECUCIÓN DE LAS ACTIVIDADES DEL PLAN DE INTERVENCIONES COLECTIVAS – PIC – EN EL MUNICIPIO DE BETULIA SANTANDER DE CONFORMIDAD CON EL CONTRATO INTERADMINISTRATIVO No. 090 DE 2025 SUSCRITO ENTRE EL MUNICIPIO DE BETULIA Y LA E.S.E. HOSPITAL SAN JUAN DE DIOS DE BETULIA</t>
  </si>
  <si>
    <t>2025-107</t>
  </si>
  <si>
    <t>2025-108</t>
  </si>
  <si>
    <t>2025-109</t>
  </si>
  <si>
    <t>PRESTAR LOS SERVICIOS PROFESIONALES DE APOYO A LA GESTIÓN PARA EL FORTALECIMIENTO ADMINISTRATIVO EN LA EJECUCIÓN DE LAS ACTIVIDADES DEL PLAN DE INTERVENCIONES COLECTIVAS – PIC – EN EL MUNICIPIO DE BETULIA SANTANDER DE CONFORMIDAD CON EL CONTRATO INTERADMINISTRATIVO No. 090 DE 2025 SUSCRITO ENTRE EL MUNICIPIO DE BETULIA Y LA E.S.E. HOSPITAL SAN JUAN DE DIOS DE BETULIA</t>
  </si>
  <si>
    <t xml:space="preserve">LEIDY PAOLA MAYORGA BASTIDAS             </t>
  </si>
  <si>
    <t>KAREN YULIETH SARMIENTO SARMIENTO</t>
  </si>
  <si>
    <t>2025-110</t>
  </si>
  <si>
    <t>PRESTAR SERVICIOS PROFESIONALES COMO LICENCIADO EN EDUCACIÓN FÍSICA PARA LA EJECUCIÓN DE LAS ACTIVIDADES DEL PLAN DE INTERVENCIONES COLECTIVAS – PIC – EN EL MUNICIPIO DE BETULIA SANTANDER DE CONFORMIDAD CON EL CONTRATO INTERADMINISTRATIVO No. 090 DE 2025 SUSCRITO ENTRE EL MUNICIPIO DE BETULIA Y LA E.S.E. HOSPITAL SAN JUAN DE DIOS DE BETULIA</t>
  </si>
  <si>
    <t xml:space="preserve">JOSE NELSON TORRES RUEDA             </t>
  </si>
  <si>
    <t>2025-111</t>
  </si>
  <si>
    <t>PRESTAR LOS SERVICIOS DE APOYO EN LOGISTICA PARA LA EJECUCION DE ACTIVIDADES DE BRIGADAS DE SALUD A REALIZAR EN EL MARCO DEL CONVENIO No. 33/2001 CELEBRADO ENTRE ISAGEN S.A. E.S.P. Y LA E.S.E. HOSPITAL SAN JUAN DE DIOS DE BETULIA, PARA LA VIGENCIA 2025 Y TRASLADO DE BIOLÓGICOS DEL PLAN AMPLIADO DE INMUNIZACIONES – PAI</t>
  </si>
  <si>
    <t>NANCY ESTHER RODRIGUEZ MARQUEZ</t>
  </si>
  <si>
    <t>2025-112</t>
  </si>
  <si>
    <t>SUMINISTRO DE MATERIALES, PAPELERIA Y OTROS INSUMOS, PARA EL NORMAL DESARROLLO Y EJECUCIÓN DE LAS ACTIVIDADES DEL PLAN DE INTERVENCIONES COLECTIVAS – PIC, SEGÚN CONTRATO INTERADMINISTRATIVO No. 090-2025 SUSCRITO ENTRE EL MUNICIPIO DE BETULIA Y LA ESE HOSPITAL SAN JUAN DE DIOS DE BETULIA</t>
  </si>
  <si>
    <t xml:space="preserve">SUPERMERCADO RUEDA                      </t>
  </si>
  <si>
    <t>25-00330</t>
  </si>
  <si>
    <t>https://www.secop.gov.co/CO1BusinessLine/Tendering/ProcedureEdit/View?docUniqueIdentifier=CO1.REQ.8099145&amp;prevCtxLbl=Proceso&amp;prevCtxUrl=https%3a%2f%2fwww.secop.gov.co%3a443%2fCO1BusinessLine%2fTendering%2fBuyerWorkArea%2fIndex%3fdocUniqueIdentifier%3dCO1.BDOS.7957692</t>
  </si>
  <si>
    <t>25-00232</t>
  </si>
  <si>
    <t>25-00331</t>
  </si>
  <si>
    <t>25-00233</t>
  </si>
  <si>
    <t>https://www.secop.gov.co/CO1BusinessLine/Tendering/ProcedureEdit/View?docUniqueIdentifier=CO1.REQ.8099339&amp;prevCtxLbl=Proceso&amp;prevCtxUrl=https%3a%2f%2fwww.secop.gov.co%3a443%2fCO1BusinessLine%2fTendering%2fBuyerWorkArea%2fIndex%3fdocUniqueIdentifier%3dCO1.BDOS.7958587</t>
  </si>
  <si>
    <t>25-00234</t>
  </si>
  <si>
    <t>25-00332</t>
  </si>
  <si>
    <t>https://www.secop.gov.co/CO1BusinessLine/Tendering/ProcedureEdit/View?docUniqueIdentifier=CO1.REQ.8099549&amp;prevCtxLbl=Proceso&amp;prevCtxUrl=https%3a%2f%2fwww.secop.gov.co%3a443%2fCO1BusinessLine%2fTendering%2fBuyerWorkArea%2fIndex%3fdocUniqueIdentifier%3dCO1.BDOS.7958797</t>
  </si>
  <si>
    <t>25-00235</t>
  </si>
  <si>
    <t>25-00333</t>
  </si>
  <si>
    <t>https://www.secop.gov.co/CO1BusinessLine/Tendering/ProcedureEdit/View?ProfileName=CCE-11-Procedimiento_Publicidad&amp;PPI=CO1.PPI.38773309&amp;DocUniqueName=Consulta&amp;DocTypeName=NextWay.Entities.Marketplace.Tendering.ProcedureRequest&amp;ProfileVersion=12&amp;DocUniqueIdentifier=CO1.REQ.8099851&amp;prevCtxUrl=https%3a%2f%2fwww.secop.gov.co%2fCO1BusinessLine%2fTendering%2fBuyerWorkArea%2fIndex%3fDocUniqueIdentifier%3dCO1.BDOS.7959072&amp;prevCtxLbl=&amp;Messages=Publicado%20|Success</t>
  </si>
  <si>
    <t>25-00237</t>
  </si>
  <si>
    <t>25-00335</t>
  </si>
  <si>
    <t>https://www.secop.gov.co/CO1BusinessLine/Tendering/ProcedureEdit/View?docUniqueIdentifier=CO1.REQ.8161241&amp;prevCtxLbl=Proceso&amp;prevCtxUrl=https%3a%2f%2fwww.secop.gov.co%3a443%2fCO1BusinessLine%2fTendering%2fBuyerWorkArea%2fIndex%3fdocUniqueIdentifier%3dCO1.BDOS.8002519</t>
  </si>
  <si>
    <t>25-00342</t>
  </si>
  <si>
    <t>https://www.secop.gov.co/CO1BusinessLine/Tendering/ProcedureEdit/View?docUniqueIdentifier=CO1.REQ.8211449&amp;prevCtxLbl=Proceso&amp;prevCtxUrl=https%3a%2f%2fwww.secop.gov.co%3a443%2fCO1BusinessLine%2fTendering%2fBuyerWorkArea%2fIndex%3fdocUniqueIdentifier%3dCO1.BDOS.8067332</t>
  </si>
  <si>
    <t>https://www.secop.gov.co/CO1BusinessLine/Tendering/ProcedureEdit/View?ProfileName=CCE-11-Procedimiento_Publicidad&amp;PPI=CO1.PPI.39242727&amp;DocUniqueName=Consulta&amp;DocTypeName=NextWay.Entities.Marketplace.Tendering.ProcedureRequest&amp;ProfileVersion=12&amp;DocUniqueIdentifier=CO1.REQ.8211910&amp;prevCtxUrl=https%3a%2f%2fwww.secop.gov.co%2fCO1BusinessLine%2fTendering%2fBuyerWorkArea%2fIndex%3fDocUniqueIdentifier%3dCO1.BDOS.8067793&amp;prevCtxLbl=&amp;Messages=Publicado%20|Success</t>
  </si>
  <si>
    <t>SUMINISTRO DE FORMATOS Y PAPELERÍA PREIMPRESA, PUBLICIDAD INFORMATIVA Y DEMÁS ELEMENTOS REQUERIDOS PARA PARA LA EJECUCIÓN DE LAS ACTIVIDADES DEL PLAN DE INTERVENCIONES COLECTIVAS – PIC – EN EL MUNICIPIO DE BETULIA SANTANDER DE CONFORMIDAD CON EL CONTRATO INTERADMINISTRATIVO No. 090 DE 2025 SUSCRITO ENTRE EL MUNICIPIO DE BETULIA Y LA E.S.E. HOSPITAL SAN JUAN DE DIOS DE BETULIA</t>
  </si>
  <si>
    <t xml:space="preserve">LUZ AYDA MARTINEZ RINCÓN                    </t>
  </si>
  <si>
    <t>2025-113</t>
  </si>
  <si>
    <t>25-00344</t>
  </si>
  <si>
    <t>https://www.secop.gov.co/CO1BusinessLine/Tendering/ProcedureEdit/View?ProfileName=CCE-11-Procedimiento_Publicidad&amp;PPI=CO1.PPI.39243953&amp;DocUniqueName=Consulta&amp;DocTypeName=NextWay.Entities.Marketplace.Tendering.ProcedureRequest&amp;ProfileVersion=12&amp;DocUniqueIdentifier=CO1.REQ.8211943&amp;prevCtxUrl=https%3a%2f%2fwww.secop.gov.co%2fCO1BusinessLine%2fTendering%2fBuyerWorkArea%2fIndex%3fDocUniqueIdentifier%3dCO1.BDOS.8068319&amp;prevCtxLbl=&amp;Messages=Publicado%20|Success</t>
  </si>
  <si>
    <t>https://www.secop.gov.co/CO1BusinessLine/Tendering/ProcedureEdit/View?docUniqueIdentifier=CO1.REQ.8211978&amp;prevCtxLbl=Proceso&amp;prevCtxUrl=https%3a%2f%2fwww.secop.gov.co%3a443%2fCO1BusinessLine%2fTendering%2fBuyerWorkArea%2fIndex%3fdocUniqueIdentifier%3dCO1.BDOS.8068383</t>
  </si>
  <si>
    <t>25-00345</t>
  </si>
  <si>
    <t>25-00343</t>
  </si>
  <si>
    <t>114/04/2025</t>
  </si>
  <si>
    <t>2025-114</t>
  </si>
  <si>
    <r>
      <t xml:space="preserve">PRESTAR LOS SERVICIOS DE </t>
    </r>
    <r>
      <rPr>
        <sz val="11"/>
        <color rgb="FF000000"/>
        <rFont val="Arial Narrow"/>
        <family val="2"/>
      </rPr>
      <t>ARRENDAMIENTO DE SOFTWARE SALUD 360 MODULOS ASISTENCIAL, FINANCIERO, CONTABLE Y CARTERA PARA EL DESARROLLO DE LOS PROCESOS DE LA E.S.E. HOSPITAL SAN JUAN DE DIOS DE BETULIA</t>
    </r>
  </si>
  <si>
    <t>TAS INTEGRAL S.A.S.</t>
  </si>
  <si>
    <t>901079618-1</t>
  </si>
  <si>
    <t>https://www.secop.gov.co/CO1BusinessLine/Tendering/ProcedureEdit/View?ProfileName=CCE-11-Procedimiento_Publicidad&amp;PPI=CO1.PPI.39346900&amp;DocUniqueName=Consulta&amp;DocTypeName=NextWay.Entities.Marketplace.Tendering.ProcedureRequest&amp;ProfileVersion=12&amp;DocUniqueIdentifier=CO1.REQ.8235255&amp;prevCtxUrl=https%3a%2f%2fwww.secop.gov.co%2fCO1BusinessLine%2fTendering%2fBuyerWorkArea%2fIndex%3fDocUniqueIdentifier%3dCO1.BDOS.8091447&amp;prevCtxLbl=&amp;Messages=Publicado%20|Success</t>
  </si>
  <si>
    <t>2025-115</t>
  </si>
  <si>
    <t>PRESTAR LOS SERVICIOS PROFESIONALES DE APOYO A LA GESTIÓN COMO PSICOLOGA DE LA E.S.E. HOSPITAL SAN JUAN DE DIOS BETULIA</t>
  </si>
  <si>
    <t xml:space="preserve">MARIA FERNANDA MENESES PELAYO                   </t>
  </si>
  <si>
    <t>https://www.secop.gov.co/CO1BusinessLine/Tendering/ProcedureEdit/View?ProfileName=CCE-11-Procedimiento_Publicidad&amp;PPI=CO1.PPI.39347437&amp;DocUniqueName=Consulta&amp;DocTypeName=NextWay.Entities.Marketplace.Tendering.ProcedureRequest&amp;ProfileVersion=12&amp;DocUniqueIdentifier=CO1.REQ.8235444&amp;prevCtxUrl=https%3a%2f%2fwww.secop.gov.co%2fCO1BusinessLine%2fTendering%2fBuyerWorkArea%2fIndex%3fDocUniqueIdentifier%3dCO1.BDOS.8091260&amp;prevCtxLbl=&amp;Messages=Publicado%20|Success</t>
  </si>
  <si>
    <t>2025-116</t>
  </si>
  <si>
    <t>PRESTAR LOS SERVICIOS PERSONALES DE APOYO PARA EL PROCESO DE AGENDAMIENTO DEL PLAN NACIONAL DE VACUNACIÓN EN SUS DIFERENTES MODALIDADES EN LA E.S.E. HOSPITAL SAN JUAN DE DIOS DE BETULIA Y EL MANEJO DE LAS BASES DE DATOS PARA LOS DIFERENTES REPORTES DE INFORMACIÓN DE LOS PROGRAMAS DE PROMOCIÓN Y PREVENCIÓN DE ACUERDO A LOS LINEAMIENTOS DEL MINISTERIO DE SALUD Y PROTECCIÓN SOCIAL</t>
  </si>
  <si>
    <t>ANDREA CAROLINA GÓMEZ RODRÍGUEZ</t>
  </si>
  <si>
    <t>https://www.secop.gov.co/CO1BusinessLine/Tendering/ProcedureEdit/View?ProfileName=CCE-11-Procedimiento_Publicidad&amp;PPI=CO1.PPI.39477064&amp;DocUniqueName=Consulta&amp;DocTypeName=NextWay.Entities.Marketplace.Tendering.ProcedureRequest&amp;ProfileVersion=12&amp;DocUniqueIdentifier=CO1.REQ.8265258&amp;prevCtxUrl=https%3a%2f%2fwww.secop.gov.co%2fCO1BusinessLine%2fTendering%2fBuyerWorkArea%2fIndex%3fDocUniqueIdentifier%3dCO1.BDOS.8120252&amp;prevCtxLbl=&amp;Messages=Publicado%20|Success</t>
  </si>
  <si>
    <t>2025-117</t>
  </si>
  <si>
    <t>PRESTAR LOS SERVICIOS DE APOYO A LA GESTION COMO AUXILIAR DE ENFERMERIA DE LA E.S.E. HOSPITAL SAN JUAN DE DIOS DE BETULIA – SANTANDER</t>
  </si>
  <si>
    <t xml:space="preserve">DIANA MARCELA GIL CRISTANCHO                    </t>
  </si>
  <si>
    <t>https://www.secop.gov.co/CO1BusinessLine/Tendering/ProcedureEdit/View?docUniqueIdentifier=CO1.REQ.8296108&amp;prevCtxLbl=Proceso&amp;prevCtxUrl=https%3a%2f%2fwww.secop.gov.co%3a443%2fCO1BusinessLine%2fTendering%2fBuyerWorkArea%2fIndex%3fdocUniqueIdentifier%3dCO1.BDOS.8149760</t>
  </si>
  <si>
    <t>25-00236</t>
  </si>
  <si>
    <t>25-00334</t>
  </si>
  <si>
    <t>25-00282</t>
  </si>
  <si>
    <t>25-00388</t>
  </si>
  <si>
    <t>25-00304</t>
  </si>
  <si>
    <t>25-00396</t>
  </si>
  <si>
    <t>2025-118</t>
  </si>
  <si>
    <t>2025-119</t>
  </si>
  <si>
    <t xml:space="preserve">NURY ANDREA MACIAS GARRIDO             </t>
  </si>
  <si>
    <t>2025-120</t>
  </si>
  <si>
    <t>https://www.secop.gov.co/CO1BusinessLine/Tendering/ProcedureEdit/View?docUniqueIdentifier=CO1.REQ.8391082&amp;prevCtxLbl=Proceso&amp;prevCtxUrl=https%3a%2f%2fwww.secop.gov.co%3a443%2fCO1BusinessLine%2fTendering%2fBuyerWorkArea%2fIndex%3fdocUniqueIdentifier%3dCO1.BDOS.8243324</t>
  </si>
  <si>
    <t xml:space="preserve">YURLEY TATIANA PLATA GOMEZ                    </t>
  </si>
  <si>
    <t>https://www.secop.gov.co/CO1BusinessLine/Tendering/ProcedureEdit/View?docUniqueIdentifier=CO1.REQ.8391094&amp;prevCtxLbl=Proceso&amp;prevCtxUrl=https%3a%2f%2fwww.secop.gov.co%3a443%2fCO1BusinessLine%2fTendering%2fBuyerWorkArea%2fIndex%3fdocUniqueIdentifier%3dCO1.BDOS.8243354</t>
  </si>
  <si>
    <t>2025-121</t>
  </si>
  <si>
    <t>PRESTAR LOS SERVICIOS PROFESIONALES EN PSICOLOGÍA PARA LA EJECUCIÓN DE LAS ACTIVIDADES DEL PLAN DE INTERVENCIONES COLECTIVAS DEL DEPARTAMENTO DE SANTANDER EN EL MUNICIPIO DE BETULIA SANTANDER DE CONFORMIDAD CON EL CONTRATO INTERADMINISTRATIVO No. 7722427 DE 2025 SUSCRITO ENTRE EL DEPARTAMENTO DE SANTANDER Y LA E.S.E. HOSPITAL SAN JUAN DE DIOS DE BETULIA</t>
  </si>
  <si>
    <t>MAYRA ALEJANDRA FRANCO ACERO</t>
  </si>
  <si>
    <t>https://www.secop.gov.co/CO1BusinessLine/Tendering/ProcedureEdit/View?docUniqueIdentifier=CO1.REQ.8425957&amp;prevCtxLbl=Proceso&amp;prevCtxUrl=https%3a%2f%2fwww.secop.gov.co%3a443%2fCO1BusinessLine%2fTendering%2fBuyerWorkArea%2fIndex%3fdocUniqueIdentifier%3dCO1.BDOS.8277236</t>
  </si>
  <si>
    <t>2025-122</t>
  </si>
  <si>
    <t>PRESTAR LOS SERVICIOS PROFESIONALES COMO NUTRICIONISTA PARA LA EJECUCIÓN DE LAS ACTIVIDADES DEL PLAN DE INTERVENCIONES COLECTIVAS DEL DEPARTAMENTO DE SANTANDER EN EL MUNICIPIO DE BETULIA SANTANDER DE CONFORMIDAD CON EL CONTRATO INTERADMINISTRATIVO No. 7721055 DE 2025 SUSCRITO ENTRE EL DEPARTAMENTO DE SANTANDER Y LA E.S.E. HOSPITAL SAN JUAN DE DIOS DE BETULIA</t>
  </si>
  <si>
    <t>https://www.secop.gov.co/CO1BusinessLine/Tendering/ProcedureEdit/View?docUniqueIdentifier=CO1.REQ.8425985&amp;prevCtxLbl=Proceso&amp;prevCtxUrl=https%3a%2f%2fwww.secop.gov.co%3a443%2fCO1BusinessLine%2fTendering%2fBuyerWorkArea%2fIndex%3fdocUniqueIdentifier%3dCO1.BDOS.8277161</t>
  </si>
  <si>
    <t>2025-123</t>
  </si>
  <si>
    <t>PRESTAR SERVICIOS DE ATENCION DE CONSULTA DE OPTOMETRIA, FORMULACIÓN Y SUMINISTRO DE LENTES Y/O GAFAS PARA PACIENTES CON DIAGNOSTICOS MONOFOCALES O BIFOCALES, POR ATENDER DURANTE LA EJECUCIÓN DEL CONTRATO INTERADMINISTRATIVO No. 090 DE 2025, SUSCRITO ENTRE EL MUNICIPIO DE BETULIA Y LA E.S.E. HOSPITAL SAN JUAN DE DIOS DE BETULIA</t>
  </si>
  <si>
    <t>25-00350</t>
  </si>
  <si>
    <t>25-00471</t>
  </si>
  <si>
    <t xml:space="preserve">ÓPTICA VISIÓN COLOMBIANA                       </t>
  </si>
  <si>
    <t>63547564-1</t>
  </si>
  <si>
    <t>2025-124</t>
  </si>
  <si>
    <t>SUMINISTRO DE ELEMENTOS, MATERIALES, PAPELERIA Y OTROS INSUMOS, PARA EL NORMAL DESARROLLO Y EJECUCIÓN DE LAS ACTIVIDADES DEL PLAN DE INTERVENCIONES COLECTIVAS DEL DEPARTAMENTO DE SANTANDER EN EL MUNICIPIO DE BETULIA SANTANDER DE CONFORMIDAD CON LOS CONTRATOS INTERADMINISTRATIVOS No. 7721055, 7722427 Y 7717651 DE 2025 SUSCRITOS ENTRE EL DEPARTAMENTO DE SANTANDER Y LA E.S.E. HOSPITAL SAN JUAN DE DIOS DE BETULIA</t>
  </si>
  <si>
    <t>25-00349</t>
  </si>
  <si>
    <t>25-00470</t>
  </si>
  <si>
    <t>https://www.secop.gov.co/CO1BusinessLine/Tendering/ProcedureEdit/View?ProfileName=CCE-11-Procedimiento_Publicidad&amp;PPI=CO1.PPI.40414433&amp;DocUniqueName=Consulta&amp;DocTypeName=NextWay.Entities.Marketplace.Tendering.ProcedureRequest&amp;ProfileVersion=12&amp;DocUniqueIdentifier=CO1.REQ.8479000&amp;prevCtxUrl=https%3a%2f%2fwww.secop.gov.co%2fCO1BusinessLine%2fTendering%2fBuyerWorkArea%2fIndex%3fDocUniqueIdentifier%3dCO1.BDOS.8328789&amp;prevCtxLbl=&amp;Messages=Publicado%20|Success</t>
  </si>
  <si>
    <t>https://www.secop.gov.co/CO1BusinessLine/Tendering/ProcedureEdit/View?ProfileName=CCE-11-Procedimiento_Publicidad&amp;PPI=CO1.PPI.40414833&amp;DocUniqueName=Consulta&amp;DocTypeName=NextWay.Entities.Marketplace.Tendering.ProcedureRequest&amp;ProfileVersion=12&amp;DocUniqueIdentifier=CO1.REQ.8479244&amp;prevCtxUrl=https%3a%2f%2fwww.secop.gov.co%2fCO1BusinessLine%2fTendering%2fBuyerWorkArea%2fIndex%3fDocUniqueIdentifier%3dCO1.BDOS.8328953&amp;prevCtxLbl=&amp;Messages=Publicado%20|Success</t>
  </si>
  <si>
    <t>2025-125</t>
  </si>
  <si>
    <t xml:space="preserve">LUIS GONZALO SERRANO DIAZ                    </t>
  </si>
  <si>
    <t>2025-126</t>
  </si>
  <si>
    <t>PRESTAR LOS SERVICIOS PROFESIONALES COMO MICROBIOLOGO(A) Y BIOANALISTA DE LA E.S.E. HOSPITAL SAN JUAN DE DIOS BETULIA</t>
  </si>
  <si>
    <t xml:space="preserve">ISABEL QUIJANO BAUTISTA                    </t>
  </si>
  <si>
    <t>2025-127</t>
  </si>
  <si>
    <t>2025-128</t>
  </si>
  <si>
    <t xml:space="preserve">SAUL DÍAZ ÁLVAREZ </t>
  </si>
  <si>
    <t>2025-129</t>
  </si>
  <si>
    <t>2025-130</t>
  </si>
  <si>
    <t>PRESTAR LOS SERVICIOS PERSONALES DE APOYO A LA GESTIÓN COMO REGENTE DE FARMACIA DE LA E.S.E. HOSPITAL SAN JUAN DE DIOS DE BETULIA</t>
  </si>
  <si>
    <t>2025-131</t>
  </si>
  <si>
    <t>PRESTAR LOS SERVICIOS DE APOYO A LA GESTIÓN COMO AUXILIAR DE ENFERMERÍA Y ADMINISTRATIVO DE FACTURACIÓN Y SU RESPECTIVA COORDINACIÓN EN LA EMPRESA SOCIAL DEL ESTADO E.S.E. HOSPITAL SAN JUAN DE DIOS BETULIA</t>
  </si>
  <si>
    <t xml:space="preserve">ANGELO JAVIER RUEDA GÓMEZ                    </t>
  </si>
  <si>
    <t>2025-132</t>
  </si>
  <si>
    <t>2025-133</t>
  </si>
  <si>
    <t xml:space="preserve">MANUEL JAIME PLATA SÁNCHEZ </t>
  </si>
  <si>
    <t>2025-134</t>
  </si>
  <si>
    <t xml:space="preserve">SANDRA MILENA PLATA DÍAZ     </t>
  </si>
  <si>
    <t>2025-135</t>
  </si>
  <si>
    <t xml:space="preserve">MARIA ALEJANDRA RUEDA RUEDA                   </t>
  </si>
  <si>
    <t>2025-136</t>
  </si>
  <si>
    <t xml:space="preserve">LAURA GALVIS ACACIO     </t>
  </si>
  <si>
    <t>2025-137</t>
  </si>
  <si>
    <t>https://www.secop.gov.co/CO1BusinessLine/Tendering/ProcedureEdit/View?ProfileName=CCE-11-Procedimiento_Publicidad&amp;PPI=CO1.PPI.40586745&amp;DocUniqueName=Consulta&amp;DocTypeName=NextWay.Entities.Marketplace.Tendering.ProcedureRequest&amp;ProfileVersion=12&amp;DocUniqueIdentifier=CO1.REQ.8523138&amp;prevCtxUrl=https%3a%2f%2fwww.secop.gov.co%2fCO1BusinessLine%2fTendering%2fBuyerWorkArea%2fIndex%3fDocUniqueIdentifier%3dCO1.BDOS.8372629&amp;prevCtxLbl=&amp;Messages=Publicado%20|Success</t>
  </si>
  <si>
    <t>https://www.secop.gov.co/CO1BusinessLine/Tendering/ProcedureEdit/View?ProfileName=CCE-11-Procedimiento_Publicidad&amp;PPI=CO1.PPI.40587225&amp;DocUniqueName=Consulta&amp;DocTypeName=NextWay.Entities.Marketplace.Tendering.ProcedureRequest&amp;ProfileVersion=12&amp;DocUniqueIdentifier=CO1.REQ.8523320&amp;prevCtxUrl=https%3a%2f%2fwww.secop.gov.co%2fCO1BusinessLine%2fTendering%2fBuyerWorkArea%2fIndex%3fDocUniqueIdentifier%3dCO1.BDOS.8372656&amp;prevCtxLbl=&amp;Messages=Publicado%20|Success</t>
  </si>
  <si>
    <t>2025-138</t>
  </si>
  <si>
    <t>COHOSAN-MEDICAMENTOS</t>
  </si>
  <si>
    <t>804009200-4</t>
  </si>
  <si>
    <t>2025-139</t>
  </si>
  <si>
    <t>COHOSAN-MATERIAL MEDICO QUIRURGICO</t>
  </si>
  <si>
    <t>2025-140</t>
  </si>
  <si>
    <t>COHOSAN-MATERIAL E INSUMOS ODONTOLOGICOS</t>
  </si>
  <si>
    <t>2025-141</t>
  </si>
  <si>
    <t>25-00318</t>
  </si>
  <si>
    <t>25-00450</t>
  </si>
  <si>
    <t>25-00319</t>
  </si>
  <si>
    <t>25-00451</t>
  </si>
  <si>
    <t>25-00457</t>
  </si>
  <si>
    <t>25-00458</t>
  </si>
  <si>
    <t>25-00012</t>
  </si>
  <si>
    <t>OLGA YANETH ANGARITA GÓMEZ</t>
  </si>
  <si>
    <t>25-00357</t>
  </si>
  <si>
    <t>25-00507</t>
  </si>
  <si>
    <t>25-00358</t>
  </si>
  <si>
    <t>25-00508</t>
  </si>
  <si>
    <t>25-00360</t>
  </si>
  <si>
    <t>25-00510</t>
  </si>
  <si>
    <t>https://www.secop.gov.co/CO1BusinessLine/Tendering/ProcedureEdit/View?ProfileName=CCE-11-Procedimiento_Publicidad&amp;PPI=CO1.PPI.40588071&amp;DocUniqueName=Consulta&amp;DocTypeName=NextWay.Entities.Marketplace.Tendering.ProcedureRequest&amp;ProfileVersion=12&amp;DocUniqueIdentifier=CO1.REQ.8523352&amp;prevCtxUrl=https%3a%2f%2fwww.secop.gov.co%2fCO1BusinessLine%2fTendering%2fBuyerWorkArea%2fIndex%3fDocUniqueIdentifier%3dCO1.BDOS.8372746&amp;prevCtxLbl=&amp;Messages=Publicado%20|Success</t>
  </si>
  <si>
    <t>25-00361</t>
  </si>
  <si>
    <t>25-00511</t>
  </si>
  <si>
    <t>https://www.secop.gov.co/CO1BusinessLine/Tendering/ProcedureEdit/View?ProfileName=CCE-11-Procedimiento_Publicidad&amp;PPI=CO1.PPI.40588488&amp;DocUniqueName=Consulta&amp;DocTypeName=NextWay.Entities.Marketplace.Tendering.ProcedureRequest&amp;ProfileVersion=12&amp;DocUniqueIdentifier=CO1.REQ.8523392&amp;prevCtxUrl=https%3a%2f%2fwww.secop.gov.co%2fCO1BusinessLine%2fTendering%2fBuyerWorkArea%2fIndex%3fDocUniqueIdentifier%3dCO1.BDOS.8372936&amp;prevCtxLbl=&amp;Messages=Publicado%20|Success</t>
  </si>
  <si>
    <t>25-00362</t>
  </si>
  <si>
    <t>25-00512</t>
  </si>
  <si>
    <t>https://www.secop.gov.co/CO1BusinessLine/Tendering/ProcedureEdit/View?ProfileName=CCE-11-Procedimiento_Publicidad&amp;PPI=CO1.PPI.40589644&amp;DocUniqueName=Consulta&amp;DocTypeName=NextWay.Entities.Marketplace.Tendering.ProcedureRequest&amp;ProfileVersion=12&amp;DocUniqueIdentifier=CO1.REQ.8523696&amp;prevCtxUrl=https%3a%2f%2fwww.secop.gov.co%2fCO1BusinessLine%2fTendering%2fBuyerWorkArea%2fIndex%3fDocUniqueIdentifier%3dCO1.BDOS.8373157&amp;prevCtxLbl=&amp;Messages=Publicado%20|Success</t>
  </si>
  <si>
    <t>25-00363</t>
  </si>
  <si>
    <t>25-00513</t>
  </si>
  <si>
    <t>https://www.secop.gov.co/CO1BusinessLine/Tendering/ProcedureEdit/View?ProfileName=CCE-11-Procedimiento_Publicidad&amp;PPI=CO1.PPI.40594978&amp;DocUniqueName=Consulta&amp;DocTypeName=NextWay.Entities.Marketplace.Tendering.ProcedureRequest&amp;ProfileVersion=12&amp;DocUniqueIdentifier=CO1.REQ.8525132&amp;prevCtxUrl=https%3a%2f%2fwww.secop.gov.co%2fCO1BusinessLine%2fTendering%2fBuyerWorkArea%2fIndex%3fDocUniqueIdentifier%3dCO1.BDOS.8374622&amp;prevCtxLbl=&amp;Messages=Publicado%20|Success</t>
  </si>
  <si>
    <t>25-00364</t>
  </si>
  <si>
    <t>25-00514</t>
  </si>
  <si>
    <t>https://www.secop.gov.co/CO1BusinessLine/Tendering/ProcedureEdit/View?ProfileName=CCE-11-Procedimiento_Publicidad&amp;PPI=CO1.PPI.40596328&amp;DocUniqueName=Consulta&amp;DocTypeName=NextWay.Entities.Marketplace.Tendering.ProcedureRequest&amp;ProfileVersion=12&amp;DocUniqueIdentifier=CO1.REQ.8525329&amp;prevCtxUrl=https%3a%2f%2fwww.secop.gov.co%2fCO1BusinessLine%2fTendering%2fBuyerWorkArea%2fIndex%3fDocUniqueIdentifier%3dCO1.BDOS.8374748&amp;prevCtxLbl=&amp;Messages=Publicado%20|Success</t>
  </si>
  <si>
    <t>25-00365</t>
  </si>
  <si>
    <t>25-00515</t>
  </si>
  <si>
    <t>https://www.secop.gov.co/CO1BusinessLine/Tendering/ProcedureEdit/View?ProfileName=CCE-11-Procedimiento_Publicidad&amp;PPI=CO1.PPI.40601645&amp;DocUniqueName=Consulta&amp;DocTypeName=NextWay.Entities.Marketplace.Tendering.ProcedureRequest&amp;ProfileVersion=12&amp;DocUniqueIdentifier=CO1.REQ.8526579&amp;prevCtxUrl=https%3a%2f%2fwww.secop.gov.co%2fCO1BusinessLine%2fTendering%2fBuyerWorkArea%2fIndex%3fDocUniqueIdentifier%3dCO1.BDOS.8376319&amp;prevCtxLbl=&amp;Messages=Publicado%20|Success</t>
  </si>
  <si>
    <t>25-00366</t>
  </si>
  <si>
    <t>25-00516</t>
  </si>
  <si>
    <t>https://www.secop.gov.co/CO1BusinessLine/Tendering/ProcedureEdit/View?ProfileName=CCE-11-Procedimiento_Publicidad&amp;PPI=CO1.PPI.40602130&amp;DocUniqueName=Consulta&amp;DocTypeName=NextWay.Entities.Marketplace.Tendering.ProcedureRequest&amp;ProfileVersion=12&amp;DocUniqueIdentifier=CO1.REQ.8526996&amp;prevCtxUrl=https%3a%2f%2fwww.secop.gov.co%2fCO1BusinessLine%2fTendering%2fBuyerWorkArea%2fIndex%3fDocUniqueIdentifier%3dCO1.BDOS.8376367&amp;prevCtxLbl=&amp;Messages=Publicado%20|Success</t>
  </si>
  <si>
    <t>25-00367</t>
  </si>
  <si>
    <t>25-00517</t>
  </si>
  <si>
    <t>https://www.secop.gov.co/CO1BusinessLine/Tendering/ProcedureEdit/View?ProfileName=CCE-11-Procedimiento_Publicidad&amp;PPI=CO1.PPI.40602920&amp;DocUniqueName=Consulta&amp;DocTypeName=NextWay.Entities.Marketplace.Tendering.ProcedureRequest&amp;ProfileVersion=12&amp;DocUniqueIdentifier=CO1.REQ.8527423&amp;prevCtxUrl=https%3a%2f%2fwww.secop.gov.co%2fCO1BusinessLine%2fTendering%2fBuyerWorkArea%2fIndex%3fDocUniqueIdentifier%3dCO1.BDOS.8376398&amp;prevCtxLbl=&amp;Messages=Publicado%20|Success</t>
  </si>
  <si>
    <t>25-00368</t>
  </si>
  <si>
    <t>25-00518</t>
  </si>
  <si>
    <t>https://www.secop.gov.co/CO1BusinessLine/Tendering/ProcedureEdit/View?ProfileName=CCE-11-Procedimiento_Publicidad&amp;PPI=CO1.PPI.40603456&amp;DocUniqueName=Consulta&amp;DocTypeName=NextWay.Entities.Marketplace.Tendering.ProcedureRequest&amp;ProfileVersion=12&amp;DocUniqueIdentifier=CO1.REQ.8527376&amp;prevCtxUrl=https%3a%2f%2fwww.secop.gov.co%2fCO1BusinessLine%2fTendering%2fBuyerWorkArea%2fIndex%3fDocUniqueIdentifier%3dCO1.BDOS.8377014&amp;prevCtxLbl=&amp;Messages=Publicado%20|Success</t>
  </si>
  <si>
    <t>25-00378</t>
  </si>
  <si>
    <t>25-00522</t>
  </si>
  <si>
    <t>https://www.secop.gov.co/CO1BusinessLine/Tendering/ProcedureEdit/View?ProfileName=CCE-11-Procedimiento_Publicidad&amp;PPI=CO1.PPI.40747334&amp;DocUniqueName=Consulta&amp;DocTypeName=NextWay.Entities.Marketplace.Tendering.ProcedureRequest&amp;ProfileVersion=12&amp;DocUniqueIdentifier=CO1.REQ.8562314&amp;prevCtxUrl=https%3a%2f%2fwww.secop.gov.co%2fCO1BusinessLine%2fTendering%2fBuyerWorkArea%2fIndex%3fDocUniqueIdentifier%3dCO1.BDOS.8410720&amp;prevCtxLbl=&amp;Messages=Publicado%20|Success</t>
  </si>
  <si>
    <t>25-00379</t>
  </si>
  <si>
    <t>25-00523</t>
  </si>
  <si>
    <t>https://www.secop.gov.co/CO1BusinessLine/Tendering/ProcedureEdit/View?ProfileName=CCE-11-Procedimiento_Publicidad&amp;PPI=CO1.PPI.40749115&amp;DocUniqueName=Consulta&amp;DocTypeName=NextWay.Entities.Marketplace.Tendering.ProcedureRequest&amp;ProfileVersion=12&amp;DocUniqueIdentifier=CO1.REQ.8562668&amp;prevCtxUrl=https%3a%2f%2fwww.secop.gov.co%2fCO1BusinessLine%2fTendering%2fBuyerWorkArea%2fIndex%3fDocUniqueIdentifier%3dCO1.BDOS.8411202&amp;prevCtxLbl=&amp;Messages=Publicado%20|Success</t>
  </si>
  <si>
    <t>25-00381</t>
  </si>
  <si>
    <t>25-00525</t>
  </si>
  <si>
    <t>https://www.secop.gov.co/CO1BusinessLine/Tendering/ProcedureEdit/View?ProfileName=CCE-11-Procedimiento_Publicidad&amp;PPI=CO1.PPI.40754752&amp;DocUniqueName=Consulta&amp;DocTypeName=NextWay.Entities.Marketplace.Tendering.ProcedureRequest&amp;ProfileVersion=12&amp;DocUniqueIdentifier=CO1.REQ.8564217&amp;prevCtxUrl=https%3a%2f%2fwww.secop.gov.co%2fCO1BusinessLine%2fTendering%2fBuyerWorkArea%2fIndex%3fDocUniqueIdentifier%3dCO1.BDOS.8412169&amp;prevCtxLbl=&amp;Messages=Publicado%20|Success</t>
  </si>
  <si>
    <t>https://www.secop.gov.co/CO1BusinessLine/Tendering/ProcedureEdit/View?ProfileName=CCE-11-Procedimiento_Publicidad&amp;PPI=CO1.PPI.40749634&amp;DocUniqueName=Consulta&amp;DocTypeName=NextWay.Entities.Marketplace.Tendering.ProcedureRequest&amp;ProfileVersion=12&amp;DocUniqueIdentifier=CO1.REQ.8562804&amp;prevCtxUrl=https%3a%2f%2fwww.secop.gov.co%2fCO1BusinessLine%2fTendering%2fBuyerWorkArea%2fIndex%3fDocUniqueIdentifier%3dCO1.BDOS.8410889&amp;prevCtxLbl=&amp;Messages=Publicado%20|Success</t>
  </si>
  <si>
    <t>2025-142</t>
  </si>
  <si>
    <t>SUMINISTRO E INSTALACIÓN A TODO COSTO DE EQUIPOS, ACCESORIOS Y/O ELEMENTOS PARA MANTENIMIENTO PREVENTIVO Y CORRECTIVO DE SOLUCIÓN FOTOVOLTAICA DE PROPIEDAD DE LA E.S.E. HOSPITAL SAN JUAN DE DIOS DE BETULIA – SANTANDER</t>
  </si>
  <si>
    <t xml:space="preserve">VMW INGENIERIA ESPECIALIZADA EN PROYECTOS S.A.S.                      </t>
  </si>
  <si>
    <t>901178640-7</t>
  </si>
  <si>
    <t>https://www.secop.gov.co/CO1BusinessLine/Tendering/ProcedureEdit/View?docUniqueIdentifier=CO1.REQ.8656310&amp;prevCtxLbl=Proceso&amp;prevCtxUrl=https%3a%2f%2fwww.secop.gov.co%3a443%2fCO1BusinessLine%2fTendering%2fBuyerWorkArea%2fIndex%3fdocUniqueIdentifier%3dCO1.BDOS.8454460</t>
  </si>
  <si>
    <t>25-00369</t>
  </si>
  <si>
    <t>25-00519</t>
  </si>
  <si>
    <t>https://www.secop.gov.co/CO1BusinessLine/Tendering/ProcedureEdit/View?docUniqueIdentifier=CO1.REQ.8527527&amp;prevCtxLbl=Proceso&amp;prevCtxUrl=https%3a%2f%2fwww.secop.gov.co%3a443%2fCO1BusinessLine%2fTendering%2fBuyerWorkArea%2fIndex%3fdocUniqueIdentifier%3dCO1.BDOS.8376775</t>
  </si>
  <si>
    <t>25-00380</t>
  </si>
  <si>
    <t>25-00524</t>
  </si>
  <si>
    <t>2025-143</t>
  </si>
  <si>
    <t>ADQUISICIÓN DE ELEMENTOS DE CÓMPUTO Y DE IMPRESIÓN PARA LA OPERATIVIDAD DE LOS EQUIPOS BÁSICOS DE SALUD DEL MUNICIPIO DE BETULIA DE CONFORMIDAD CON LO DISPUESTO EN LA RESOLUCION 709 DE 2025 DEL MINISTERIO DE SALUD Y PROTECCIÓN SOCIAL</t>
  </si>
  <si>
    <t>https://www.secop.gov.co/CO1BusinessLine/Tendering/ProcedureEdit/View?docUniqueIdentifier=CO1.REQ.8695391&amp;prevCtxLbl=Proceso&amp;prevCtxUrl=https%3a%2f%2fwww.secop.gov.co%3a443%2fCO1BusinessLine%2fTendering%2fBuyerWorkArea%2fIndex%3fdocUniqueIdentifier%3dCO1.BDOS.8541205</t>
  </si>
  <si>
    <t>2025-144</t>
  </si>
  <si>
    <t>PRESTAR LOS SERVICIOS PROFESIONALES EN ENFERMERÍA PARA LA EJECUCION DEL PROGRAMA DE EQUIPOS BASICOS DE SALUD EN EL MUNICIPIO DE BETULIA - AREA RURAL DE CONFORMIDAD CON LO DISPUESTO EN LA RESOLUCION 709 DE 2025 DEL MINISTERIO DE SALUD Y PROTECCIÓN SOCIAL</t>
  </si>
  <si>
    <t>2025-145</t>
  </si>
  <si>
    <t>PRESTAR LOS SERVICIOS PROFESIONALES COMO MÉDICO GENERAL PARA LA EJECUCION DEL PROGRAMA DE EQUIPOS BASICOS DE SALUD EN EL MUNICIPIO DE BETULIA - AREA RURAL DE CONFORMIDAD CON LO DISPUESTO EN LA RESOLUCION 709 DE 2025 DEL MINISTERIO DE SALUD Y PROTECCIÓN SOCIAL</t>
  </si>
  <si>
    <t>2025-146</t>
  </si>
  <si>
    <t>PRESTAR LOS SERVICIOS DE APOYO A LA GESTION COMO AUXILIAR DE ENFERMERIA PARA LA EJECUCION DEL PROGRAMA DE EQUIPOS BASICOS DE SALUD EN EL MUNICIPIO DE BETULIA AREA URBANA DE CONFORMIDAD CON LO DISPUESTO EN LA RESOLUCION 709 DE 2025 DEL MINISTERIO DE SALUD Y PROTECCIÓN SOCIAL</t>
  </si>
  <si>
    <t>2025-147</t>
  </si>
  <si>
    <t>PRESTAR LOS SERVICIOS DE APOYO A LA GESTION COMO AUXILIAR DE ENFERMERIA PARA LA EJECUCION DEL PROGRAMA DE EQUIPOS BASICOS DE SALUD EN EL MUNICIPIO DE BETULIA - AREA RURAL DE CONFORMIDAD CON LO DISPUESTO EN LA RESOLUCION 709 DE 2025 DEL MINISTERIO DE SALUD Y PROTECCIÓN SOCIAL</t>
  </si>
  <si>
    <t>2025-148</t>
  </si>
  <si>
    <t>PRESTAR LOS SERVICIOS DE APOYO A LA GESTION COMO AUXILIAR DE ENFERMERIA PARA LA EJECUCION DEL PROGRAMA DE EQUIPOS BASICOS DE SALUD EN EL MUNICIPIO DE BETULIA - AREA RURAL DE CONFORMIDAD CON LO DISPUESTO EN LA RESOLUCION 709DE 2025 DEL MINISTERIO DE SALUD Y PROTECCIÓN SOCIAL</t>
  </si>
  <si>
    <t>2025-149</t>
  </si>
  <si>
    <t>2025-150</t>
  </si>
  <si>
    <t>2025-151</t>
  </si>
  <si>
    <t>PAOLA CARDENAS JIMENEZ</t>
  </si>
  <si>
    <t>2025-152</t>
  </si>
  <si>
    <t>SARA LUCIA GARCIA MARIN</t>
  </si>
  <si>
    <t>2025-153</t>
  </si>
  <si>
    <t>PRESTAR LOS SERVICIOS DE APOYO A LA GESTION COMO AUXILIAR DE ENFERMERIA PARA LA EJECUCION DEL PROGRAMA DE EQUIPOS BASICOS DE SALUD EN EL MUNICIPIO DE BETULIA - AREA URBANA DE CONFORMIDAD CON LO DISPUESTO EN LA RESOLUCION 709 DE 2025 DEL MINISTERIO DE SALUD Y PROTECCIÓN SOCIAL</t>
  </si>
  <si>
    <t>CARMEN LUCIA GOMEZ BECERRA</t>
  </si>
  <si>
    <t>2025-154</t>
  </si>
  <si>
    <t>2025-155</t>
  </si>
  <si>
    <t>PRESTAR LOS SERVICIOS DE APOYO A LA GESTIÓN COMO PROMOTOR EN SALUD PARA LA EJECUCION DEL PROGRAMA DE EQUIPOS BASICOS DE SALUD EN EL MUNICIPIO DE BETULIA - AREA RURAL DE CONFORMIDAD CON LO DISPUESTO EN LA RESOLUCION 709 DE 2025 DEL MINISTERIO DE SALUD Y PROTECCIÓN SOCIAL</t>
  </si>
  <si>
    <t>2025-156</t>
  </si>
  <si>
    <t>ANDRES FERNANDO PLATA SARMIENTO</t>
  </si>
  <si>
    <t>2025-157</t>
  </si>
  <si>
    <t>NUBIA JAZMIN PEÑA CACERES</t>
  </si>
  <si>
    <t>2025-158</t>
  </si>
  <si>
    <t>2025-159</t>
  </si>
  <si>
    <t>INGRID MAYERLI MORENO VELILLA</t>
  </si>
  <si>
    <t>2025-160</t>
  </si>
  <si>
    <t xml:space="preserve">CAMILO ANDRES BUITRAGO MARQUEZ                   </t>
  </si>
  <si>
    <t>2025-161</t>
  </si>
  <si>
    <t>ANGEL FERNANDO TORRES RUEDA</t>
  </si>
  <si>
    <t>2025-162</t>
  </si>
  <si>
    <t>KAREN GISSELA BAEZ ORTEGA</t>
  </si>
  <si>
    <t>2025-163</t>
  </si>
  <si>
    <t>2025-164</t>
  </si>
  <si>
    <t>PRESTAR LOS SERVICIOS PROFESIONALES EN ENFERMERÍA PARA LA EJECUCION DEL PROGRAMA DE EQUIPOS BASICOS DE SALUD EN EL MUNICIPIO DE BETULIA - AREA URBANA DE CONFORMIDAD CON LO DISPUESTO EN LA RESOLUCION 709 DE 2025 DEL MINISTERIO DE SALUD Y PROTECCIÓN SOCIAL</t>
  </si>
  <si>
    <t xml:space="preserve">LUISA FERNANDA MORENO PINEDA             </t>
  </si>
  <si>
    <t>2025-165</t>
  </si>
  <si>
    <t xml:space="preserve">LEIDY NATALIA DULCEY ORTEGA             </t>
  </si>
  <si>
    <t>2025-166</t>
  </si>
  <si>
    <t xml:space="preserve">KAREN TATIANA ACEVEDO DELGADO           </t>
  </si>
  <si>
    <t>2025-167</t>
  </si>
  <si>
    <t>PRESTAR LOS SERVICIOS PROFESIONALES EN PSICOLOGÍA PARA LA EJECUCION DEL PROGRAMA DE EQUIPOS BASICOS DE SALUD EN EL MUNICIPIO DE BETULIA, PARA EQUIPOS URBANO Y RURAL DE CONFORMIDAD CON LO DISPUESTO EN LA RESOLUCION 709 DE 2025 DEL MINISTERIO DE SALUD Y PROTECCIÓN SOCIAL</t>
  </si>
  <si>
    <t xml:space="preserve">VIRGINIA GONZALEZ PINTO                   </t>
  </si>
  <si>
    <t>2025-168</t>
  </si>
  <si>
    <t>PRESTAR LOS SERVICIOS PROFESIONALES EN PSICOLOGÍA PARA LA EJECUCION DEL PROGRAMA DE EQUIPOS BASICOS DE SALUD EN EL MUNICIPIO DE BETULIA, PARA EQUIPOS RURALES DE CONFORMIDAD CON LO DISPUESTO EN LA RESOLUCION 709 DE 2025 DEL MINISTERIO DE SALUD Y PROTECCIÓN SOCIAL</t>
  </si>
  <si>
    <t xml:space="preserve">LIZETH TATIANA MARTINEZ MORENO                   </t>
  </si>
  <si>
    <t>2025-169</t>
  </si>
  <si>
    <t>NORA JULIANA FLOREZ CARREÑO</t>
  </si>
  <si>
    <t>2025-170</t>
  </si>
  <si>
    <t>PRESTAR LOS SERVICIOS PROFESIONALES COMO MÉDICO GENERAL PARA LA EJECUCION DEL PROGRAMA DE EQUIPOS BASICOS DE SALUD EN EL MUNICIPIO DE BETULIA – AREA URBANA - RURAL DE CONFORMIDAD CON LO DISPUESTO EN LA RESOLUCION 709 DE 2025 DEL MINISTERIO DE SALUD Y PROTECCIÓN SOCIAL</t>
  </si>
  <si>
    <t xml:space="preserve">GEORYANIS PLATA MARQUEZ                   </t>
  </si>
  <si>
    <t>2025-171</t>
  </si>
  <si>
    <t>ADRIANA SIERRA BLANCO</t>
  </si>
  <si>
    <t>2025-172</t>
  </si>
  <si>
    <t>DIANA LIZETH ALVAREZ RUEDA</t>
  </si>
  <si>
    <t xml:space="preserve">2025-173 </t>
  </si>
  <si>
    <t>2025-174</t>
  </si>
  <si>
    <t>PRESTAR LOS SERVICIOS DE APOYO A LA GESTION PARA EL TRANSPORTE DEL PERSONAL QUE CONFORMAN LOS EQUIPOS BASICOS DE SALUD DE LA ESE HOSPITAL SAN JUAN DE DIOS EN EL MUNICIPIO DE BETULIA PARA EL AREA URBANA Y RURAL, DE ACUERDO A LO DISPUESTO EN LA RESOLUCION 709 DE 2025 DEL MINISTERIO DE SALUD Y PROTECCION SOCIAL</t>
  </si>
  <si>
    <t>GOLDENTRANS SOLUCIONES INTEGRALES S.A.S.</t>
  </si>
  <si>
    <t>2025-175</t>
  </si>
  <si>
    <t>SUMINISTRO DE ELEMENTOS DE PAPELERIA Y ARTICULOS DE OFICINA NECESARIOS PARA EL DESARROLLO DE LA GESTION TERRITORIAL EN ATENCION PRIMARIA EN SALUD CON EQUIPOS BASICOS DE SALUD EN EL MUNICIPIO DE BETULIA DE CONFORMIDAD CON LA RESOLUCION 709 DE 2025 DEL MINISTERIO DE SALUD Y PROTECCION SOCIAL</t>
  </si>
  <si>
    <t>https://www.secop.gov.co/CO1BusinessLine/Tendering/ProcedureEdit/View?ProfileName=CCE-11-Procedimiento_Publicidad&amp;PPI=CO1.PPI.41425218&amp;DocUniqueName=Consulta&amp;DocTypeName=NextWay.Entities.Marketplace.Tendering.ProcedureRequest&amp;ProfileVersion=12&amp;DocUniqueIdentifier=CO1.REQ.8728568&amp;prevCtxUrl=https%3a%2f%2fwww.secop.gov.co%2fCO1BusinessLine%2fTendering%2fBuyerWorkArea%2fIndex%3fDocUniqueIdentifier%3dCO1.BDOS.8573935&amp;prevCtxLbl=&amp;Messages=Publicado%20|Success</t>
  </si>
  <si>
    <t>https://www.secop.gov.co/CO1BusinessLine/Tendering/ProcedureEdit/View?ProfileName=CCE-11-Procedimiento_Publicidad&amp;PPI=CO1.PPI.41426384&amp;DocUniqueName=Consulta&amp;DocTypeName=NextWay.Entities.Marketplace.Tendering.ProcedureRequest&amp;ProfileVersion=12&amp;DocUniqueIdentifier=CO1.REQ.8729313&amp;prevCtxUrl=https%3a%2f%2fwww.secop.gov.co%2fCO1BusinessLine%2fTendering%2fBuyerWorkArea%2fIndex%3fDocUniqueIdentifier%3dCO1.BDOS.8574134&amp;prevCtxLbl=&amp;Messages=Publicado%20|Success</t>
  </si>
  <si>
    <t>https://www.secop.gov.co/CO1BusinessLine/Tendering/ProcedureEdit/View?ProfileName=CCE-11-Procedimiento_Publicidad&amp;PPI=CO1.PPI.41427311&amp;DocUniqueName=Consulta&amp;DocTypeName=NextWay.Entities.Marketplace.Tendering.ProcedureRequest&amp;ProfileVersion=12&amp;DocUniqueIdentifier=CO1.REQ.8729243&amp;prevCtxUrl=https%3a%2f%2fwww.secop.gov.co%2fCO1BusinessLine%2fTendering%2fBuyerWorkArea%2fIndex%3fDocUniqueIdentifier%3dCO1.BDOS.8574418&amp;prevCtxLbl=&amp;Messages=Publicado%20|Success</t>
  </si>
  <si>
    <t>https://www.secop.gov.co/CO1BusinessLine/Tendering/ProcedureEdit/View?ProfileName=CCE-11-Procedimiento_Publicidad&amp;PPI=CO1.PPI.41427393&amp;DocUniqueName=Consulta&amp;DocTypeName=NextWay.Entities.Marketplace.Tendering.ProcedureRequest&amp;ProfileVersion=12&amp;DocUniqueIdentifier=CO1.REQ.8729544&amp;prevCtxUrl=https%3a%2f%2fwww.secop.gov.co%2fCO1BusinessLine%2fTendering%2fBuyerWorkArea%2fIndex%3fDocUniqueIdentifier%3dCO1.BDOS.8574181&amp;prevCtxLbl=&amp;Messages=Publicado%20|Success</t>
  </si>
  <si>
    <t>https://www.secop.gov.co/CO1BusinessLine/Tendering/ProcedureEdit/View?ProfileName=CCE-11-Procedimiento_Publicidad&amp;PPI=CO1.PPI.41427858&amp;DocUniqueName=Consulta&amp;DocTypeName=NextWay.Entities.Marketplace.Tendering.ProcedureRequest&amp;ProfileVersion=12&amp;DocUniqueIdentifier=CO1.REQ.8729469&amp;prevCtxUrl=https%3a%2f%2fwww.secop.gov.co%2fCO1BusinessLine%2fTendering%2fBuyerWorkArea%2fIndex%3fDocUniqueIdentifier%3dCO1.BDOS.8574300&amp;prevCtxLbl=&amp;Messages=Publicado%20|Success</t>
  </si>
  <si>
    <t>https://www.secop.gov.co/CO1BusinessLine/Tendering/ProcedureEdit/View?ProfileName=CCE-11-Procedimiento_Publicidad&amp;PPI=CO1.PPI.41428351&amp;DocUniqueName=Consulta&amp;DocTypeName=NextWay.Entities.Marketplace.Tendering.ProcedureRequest&amp;ProfileVersion=12&amp;DocUniqueIdentifier=CO1.REQ.8729585&amp;prevCtxUrl=https%3a%2f%2fwww.secop.gov.co%2fCO1BusinessLine%2fTendering%2fBuyerWorkArea%2fIndex%3fDocUniqueIdentifier%3dCO1.BDOS.8574391&amp;prevCtxLbl=&amp;Messages=Publicado%20|Success</t>
  </si>
  <si>
    <t>https://www.secop.gov.co/CO1BusinessLine/Tendering/ProcedureEdit/View?ProfileName=CCE-11-Procedimiento_Publicidad&amp;PPI=CO1.PPI.41428730&amp;DocUniqueName=Consulta&amp;DocTypeName=NextWay.Entities.Marketplace.Tendering.ProcedureRequest&amp;ProfileVersion=12&amp;DocUniqueIdentifier=CO1.REQ.8729812&amp;prevCtxUrl=https%3a%2f%2fwww.secop.gov.co%2fCO1BusinessLine%2fTendering%2fBuyerWorkArea%2fIndex%3fDocUniqueIdentifier%3dCO1.BDOS.8574815&amp;prevCtxLbl=&amp;Messages=Publicado%20|Success</t>
  </si>
  <si>
    <t>https://www.secop.gov.co/CO1BusinessLine/Tendering/ProcedureEdit/View?ProfileName=CCE-11-Procedimiento_Publicidad&amp;PPI=CO1.PPI.41429082&amp;DocUniqueName=Consulta&amp;DocTypeName=NextWay.Entities.Marketplace.Tendering.ProcedureRequest&amp;ProfileVersion=12&amp;DocUniqueIdentifier=CO1.REQ.8729937&amp;prevCtxUrl=https%3a%2f%2fwww.secop.gov.co%2fCO1BusinessLine%2fTendering%2fBuyerWorkArea%2fIndex%3fDocUniqueIdentifier%3dCO1.BDOS.8574690&amp;prevCtxLbl=&amp;Messages=Publicado%20|Success</t>
  </si>
  <si>
    <t>https://www.secop.gov.co/CO1BusinessLine/Tendering/ProcedureEdit/View?ProfileName=CCE-11-Procedimiento_Publicidad&amp;PPI=CO1.PPI.41429595&amp;DocUniqueName=Consulta&amp;DocTypeName=NextWay.Entities.Marketplace.Tendering.ProcedureRequest&amp;ProfileVersion=12&amp;DocUniqueIdentifier=CO1.REQ.8729973&amp;prevCtxUrl=https%3a%2f%2fwww.secop.gov.co%2fCO1BusinessLine%2fTendering%2fBuyerWorkArea%2fIndex%3fDocUniqueIdentifier%3dCO1.BDOS.8575122&amp;prevCtxLbl=&amp;Messages=Publicado%20|Success</t>
  </si>
  <si>
    <t>https://www.secop.gov.co/CO1BusinessLine/Tendering/ProcedureEdit/View?ProfileName=CCE-11-Procedimiento_Publicidad&amp;PPI=CO1.PPI.41435593&amp;DocUniqueName=Consulta&amp;DocTypeName=NextWay.Entities.Marketplace.Tendering.ProcedureRequest&amp;ProfileVersion=12&amp;DocUniqueIdentifier=CO1.REQ.8731453&amp;prevCtxUrl=https%3a%2f%2fwww.secop.gov.co%2fCO1BusinessLine%2fTendering%2fBuyerWorkArea%2fIndex%3fDocUniqueIdentifier%3dCO1.BDOS.8576444&amp;prevCtxLbl=&amp;Messages=Publicado%20|Success</t>
  </si>
  <si>
    <t>https://www.secop.gov.co/CO1BusinessLine/Tendering/ProcedureEdit/View?ProfileName=CCE-11-Procedimiento_Publicidad&amp;PPI=CO1.PPI.41435984&amp;DocUniqueName=Consulta&amp;DocTypeName=NextWay.Entities.Marketplace.Tendering.ProcedureRequest&amp;ProfileVersion=12&amp;DocUniqueIdentifier=CO1.REQ.8731376&amp;prevCtxUrl=https%3a%2f%2fwww.secop.gov.co%2fCO1BusinessLine%2fTendering%2fBuyerWorkArea%2fIndex%3fDocUniqueIdentifier%3dCO1.BDOS.8576705&amp;prevCtxLbl=&amp;Messages=Publicado%20|Success</t>
  </si>
  <si>
    <t>https://www.secop.gov.co/CO1BusinessLine/Tendering/ProcedureEdit/View?ProfileName=CCE-11-Procedimiento_Publicidad&amp;PPI=CO1.PPI.41437303&amp;DocUniqueName=Consulta&amp;DocTypeName=NextWay.Entities.Marketplace.Tendering.ProcedureRequest&amp;ProfileVersion=12&amp;DocUniqueIdentifier=CO1.REQ.8731690&amp;prevCtxUrl=https%3a%2f%2fwww.secop.gov.co%2fCO1BusinessLine%2fTendering%2fBuyerWorkArea%2fIndex%3fDocUniqueIdentifier%3dCO1.BDOS.8576581&amp;prevCtxLbl=&amp;Messages=Publicado%20|Success</t>
  </si>
  <si>
    <t>https://www.secop.gov.co/CO1BusinessLine/Tendering/ProcedureEdit/View?ProfileName=CCE-11-Procedimiento_Publicidad&amp;PPI=CO1.PPI.41437816&amp;DocUniqueName=Consulta&amp;DocTypeName=NextWay.Entities.Marketplace.Tendering.ProcedureRequest&amp;ProfileVersion=12&amp;DocUniqueIdentifier=CO1.REQ.8732023&amp;prevCtxUrl=https%3a%2f%2fwww.secop.gov.co%2fCO1BusinessLine%2fTendering%2fBuyerWorkArea%2fIndex%3fDocUniqueIdentifier%3dCO1.BDOS.8576748&amp;prevCtxLbl=&amp;Messages=Publicado%20|Success</t>
  </si>
  <si>
    <t>https://www.secop.gov.co/CO1BusinessLine/Tendering/ProcedureEdit/View?ProfileName=CCE-11-Procedimiento_Publicidad&amp;PPI=CO1.PPI.41437900&amp;DocUniqueName=Consulta&amp;DocTypeName=NextWay.Entities.Marketplace.Tendering.ProcedureRequest&amp;ProfileVersion=12&amp;DocUniqueIdentifier=CO1.REQ.8732051&amp;prevCtxUrl=https%3a%2f%2fwww.secop.gov.co%2fCO1BusinessLine%2fTendering%2fBuyerWorkArea%2fIndex%3fDocUniqueIdentifier%3dCO1.BDOS.8577207&amp;prevCtxLbl=&amp;Messages=Publicado%20|Success</t>
  </si>
  <si>
    <t>https://www.secop.gov.co/CO1BusinessLine/Tendering/ProcedureEdit/View?ProfileName=CCE-11-Procedimiento_Publicidad&amp;PPI=CO1.PPI.41444339&amp;DocUniqueName=Consulta&amp;DocTypeName=NextWay.Entities.Marketplace.Tendering.ProcedureRequest&amp;ProfileVersion=12&amp;DocUniqueIdentifier=CO1.REQ.8733837&amp;prevCtxUrl=https%3a%2f%2fwww.secop.gov.co%2fCO1BusinessLine%2fTendering%2fBuyerWorkArea%2fIndex%3fDocUniqueIdentifier%3dCO1.BDOS.8578759&amp;prevCtxLbl=&amp;Messages=Publicado%20|Success</t>
  </si>
  <si>
    <t>https://www.secop.gov.co/CO1BusinessLine/Tendering/ProcedureEdit/View?ProfileName=CCE-11-Procedimiento_Publicidad&amp;PPI=CO1.PPI.41457629&amp;DocUniqueName=Consulta&amp;DocTypeName=NextWay.Entities.Marketplace.Tendering.ProcedureRequest&amp;ProfileVersion=12&amp;DocUniqueIdentifier=CO1.REQ.8736553&amp;prevCtxUrl=https%3a%2f%2fwww.secop.gov.co%2fCO1BusinessLine%2fTendering%2fBuyerWorkArea%2fIndex%3fDocUniqueIdentifier%3dCO1.BDOS.8581167&amp;prevCtxLbl=&amp;Messages=Publicado%20|Success</t>
  </si>
  <si>
    <t>https://www.secop.gov.co/CO1BusinessLine/Tendering/ProcedureEdit/View?ProfileName=CCE-11-Procedimiento_Publicidad&amp;PPI=CO1.PPI.41458056&amp;DocUniqueName=Consulta&amp;DocTypeName=NextWay.Entities.Marketplace.Tendering.ProcedureRequest&amp;ProfileVersion=12&amp;DocUniqueIdentifier=CO1.REQ.8736275&amp;prevCtxUrl=https%3a%2f%2fwww.secop.gov.co%2fCO1BusinessLine%2fTendering%2fBuyerWorkArea%2fIndex%3fDocUniqueIdentifier%3dCO1.BDOS.8581609&amp;prevCtxLbl=&amp;Messages=Publicado%20|Success</t>
  </si>
  <si>
    <t>https://www.secop.gov.co/CO1BusinessLine/Tendering/ProcedureEdit/View?ProfileName=CCE-11-Procedimiento_Publicidad&amp;PPI=CO1.PPI.41458477&amp;DocUniqueName=Consulta&amp;DocTypeName=NextWay.Entities.Marketplace.Tendering.ProcedureRequest&amp;ProfileVersion=12&amp;DocUniqueIdentifier=CO1.REQ.8736493&amp;prevCtxUrl=https%3a%2f%2fwww.secop.gov.co%2fCO1BusinessLine%2fTendering%2fBuyerWorkArea%2fIndex%3fDocUniqueIdentifier%3dCO1.BDOS.8582001&amp;prevCtxLbl=&amp;Messages=Publicado%20|Success</t>
  </si>
  <si>
    <t>https://www.secop.gov.co/CO1BusinessLine/Tendering/ProcedureEdit/View?ProfileName=CCE-11-Procedimiento_Publicidad&amp;PPI=CO1.PPI.41489772&amp;DocUniqueName=Consulta&amp;DocTypeName=NextWay.Entities.Marketplace.Tendering.ProcedureRequest&amp;ProfileVersion=12&amp;DocUniqueIdentifier=CO1.REQ.8744186&amp;prevCtxUrl=https%3a%2f%2fwww.secop.gov.co%2fCO1BusinessLine%2fTendering%2fBuyerWorkArea%2fIndex%3fDocUniqueIdentifier%3dCO1.BDOS.8589610&amp;prevCtxLbl=&amp;Messages=Publicado%20|Success</t>
  </si>
  <si>
    <t>https://www.secop.gov.co/CO1BusinessLine/Tendering/ProcedureEdit/View?ProfileName=CCE-11-Procedimiento_Publicidad&amp;PPI=CO1.PPI.41490246&amp;DocUniqueName=Consulta&amp;DocTypeName=NextWay.Entities.Marketplace.Tendering.ProcedureRequest&amp;ProfileVersion=12&amp;DocUniqueIdentifier=CO1.REQ.8744727&amp;prevCtxUrl=https%3a%2f%2fwww.secop.gov.co%2fCO1BusinessLine%2fTendering%2fBuyerWorkArea%2fIndex%3fDocUniqueIdentifier%3dCO1.BDOS.8589631&amp;prevCtxLbl=&amp;Messages=Publicado%20|Success</t>
  </si>
  <si>
    <t>https://www.secop.gov.co/CO1BusinessLine/Tendering/ProcedureEdit/View?ProfileName=CCE-11-Procedimiento_Publicidad&amp;PPI=CO1.PPI.41491894&amp;DocUniqueName=Consulta&amp;DocTypeName=NextWay.Entities.Marketplace.Tendering.ProcedureRequest&amp;ProfileVersion=12&amp;DocUniqueIdentifier=CO1.REQ.8745446&amp;prevCtxUrl=https%3a%2f%2fwww.secop.gov.co%2fCO1BusinessLine%2fTendering%2fBuyerWorkArea%2fIndex%3fDocUniqueIdentifier%3dCO1.BDOS.8590132&amp;prevCtxLbl=&amp;Messages=Publicado%20|Success</t>
  </si>
  <si>
    <t>https://www.secop.gov.co/CO1BusinessLine/Tendering/ProcedureEdit/View?ProfileName=CCE-11-Procedimiento_Publicidad&amp;PPI=CO1.PPI.41495567&amp;DocUniqueName=Consulta&amp;DocTypeName=NextWay.Entities.Marketplace.Tendering.ProcedureRequest&amp;ProfileVersion=12&amp;DocUniqueIdentifier=CO1.REQ.8745899&amp;prevCtxUrl=https%3a%2f%2fwww.secop.gov.co%2fCO1BusinessLine%2fTendering%2fBuyerWorkArea%2fIndex%3fDocUniqueIdentifier%3dCO1.BDOS.8591152&amp;prevCtxLbl=&amp;Messages=Publicado%20|Success</t>
  </si>
  <si>
    <t>https://www.secop.gov.co/CO1BusinessLine/Tendering/ProcedureEdit/View?ProfileName=CCE-11-Procedimiento_Publicidad&amp;PPI=CO1.PPI.41496232&amp;DocUniqueName=Consulta&amp;DocTypeName=NextWay.Entities.Marketplace.Tendering.ProcedureRequest&amp;ProfileVersion=12&amp;DocUniqueIdentifier=CO1.REQ.8746319&amp;prevCtxUrl=https%3a%2f%2fwww.secop.gov.co%2fCO1BusinessLine%2fTendering%2fBuyerWorkArea%2fIndex%3fDocUniqueIdentifier%3dCO1.BDOS.8591069&amp;prevCtxLbl=&amp;Messages=Publicado%20|Success</t>
  </si>
  <si>
    <t>https://www.secop.gov.co/CO1BusinessLine/Tendering/ProcedureEdit/View?ProfileName=CCE-11-Procedimiento_Publicidad&amp;PPI=CO1.PPI.41496535&amp;DocUniqueName=Consulta&amp;DocTypeName=NextWay.Entities.Marketplace.Tendering.ProcedureRequest&amp;ProfileVersion=12&amp;DocUniqueIdentifier=CO1.REQ.8746263&amp;prevCtxUrl=https%3a%2f%2fwww.secop.gov.co%2fCO1BusinessLine%2fTendering%2fBuyerWorkArea%2fIndex%3fDocUniqueIdentifier%3dCO1.BDOS.8591277&amp;prevCtxLbl=&amp;Messages=Publicado%20|Success</t>
  </si>
  <si>
    <t>https://www.secop.gov.co/CO1BusinessLine/Tendering/ProcedureEdit/View?ProfileName=CCE-11-Procedimiento_Publicidad&amp;PPI=CO1.PPI.41496960&amp;DocUniqueName=Consulta&amp;DocTypeName=NextWay.Entities.Marketplace.Tendering.ProcedureRequest&amp;ProfileVersion=12&amp;DocUniqueIdentifier=CO1.REQ.8746444&amp;prevCtxUrl=https%3a%2f%2fwww.secop.gov.co%2fCO1BusinessLine%2fTendering%2fBuyerWorkArea%2fIndex%3fDocUniqueIdentifier%3dCO1.BDOS.8591516&amp;prevCtxLbl=&amp;Messages=Publicado%20|Success</t>
  </si>
  <si>
    <t>https://www.secop.gov.co/CO1BusinessLine/Tendering/ProcedureEdit/View?ProfileName=CCE-11-Procedimiento_Publicidad&amp;PPI=CO1.PPI.41497337&amp;DocUniqueName=Consulta&amp;DocTypeName=NextWay.Entities.Marketplace.Tendering.ProcedureRequest&amp;ProfileVersion=12&amp;DocUniqueIdentifier=CO1.REQ.8746701&amp;prevCtxUrl=https%3a%2f%2fwww.secop.gov.co%2fCO1BusinessLine%2fTendering%2fBuyerWorkArea%2fIndex%3fDocUniqueIdentifier%3dCO1.BDOS.8591347&amp;prevCtxLbl=&amp;Messages=Publicado%20|Success</t>
  </si>
  <si>
    <t>https://www.secop.gov.co/CO1BusinessLine/Tendering/ProcedureEdit/View?ProfileName=CCE-11-Procedimiento_Publicidad&amp;PPI=CO1.PPI.41497959&amp;DocUniqueName=Consulta&amp;DocTypeName=NextWay.Entities.Marketplace.Tendering.ProcedureRequest&amp;ProfileVersion=12&amp;DocUniqueIdentifier=CO1.REQ.8746801&amp;prevCtxUrl=https%3a%2f%2fwww.secop.gov.co%2fCO1BusinessLine%2fTendering%2fBuyerWorkArea%2fIndex%3fDocUniqueIdentifier%3dCO1.BDOS.8591365&amp;prevCtxLbl=&amp;Messages=Publicado%20|Success</t>
  </si>
  <si>
    <t>https://www.secop.gov.co/CO1BusinessLine/Tendering/ProcedureEdit/View?ProfileName=CCE-11-Procedimiento_Publicidad&amp;PPI=CO1.PPI.41498613&amp;DocUniqueName=Consulta&amp;DocTypeName=NextWay.Entities.Marketplace.Tendering.ProcedureRequest&amp;ProfileVersion=12&amp;DocUniqueIdentifier=CO1.REQ.8746810&amp;prevCtxUrl=https%3a%2f%2fwww.secop.gov.co%2fCO1BusinessLine%2fTendering%2fBuyerWorkArea%2fIndex%3fDocUniqueIdentifier%3dCO1.BDOS.8591379&amp;prevCtxLbl=&amp;Messages=Publicado%20|Success</t>
  </si>
  <si>
    <t>https://www.secop.gov.co/CO1BusinessLine/Tendering/ProcedureEdit/View?ProfileName=CCE-11-Procedimiento_Publicidad&amp;PPI=CO1.PPI.41498694&amp;DocUniqueName=Consulta&amp;DocTypeName=NextWay.Entities.Marketplace.Tendering.ProcedureRequest&amp;ProfileVersion=12&amp;DocUniqueIdentifier=CO1.REQ.8747103&amp;prevCtxUrl=https%3a%2f%2fwww.secop.gov.co%2fCO1BusinessLine%2fTendering%2fBuyerWorkArea%2fIndex%3fDocUniqueIdentifier%3dCO1.BDOS.8591901&amp;prevCtxLbl=&amp;Messages=Publicado%20|Success</t>
  </si>
  <si>
    <t>https://www.secop.gov.co/CO1BusinessLine/Tendering/ProcedureEdit/View?ProfileName=CCE-11-Procedimiento_Publicidad&amp;PPI=CO1.PPI.41636730&amp;DocUniqueName=Consulta&amp;DocTypeName=NextWay.Entities.Marketplace.Tendering.ProcedureRequest&amp;ProfileVersion=12&amp;DocUniqueIdentifier=CO1.REQ.8779900&amp;prevCtxUrl=https%3a%2f%2fwww.secop.gov.co%2fCO1BusinessLine%2fTendering%2fBuyerWorkArea%2fIndex%3fDocUniqueIdentifier%3dCO1.BDOS.8624614&amp;prevCtxLbl=&amp;Messages=Publicado%20|Success</t>
  </si>
  <si>
    <t>https://www.secop.gov.co/CO1BusinessLine/Tendering/ProcedureEdit/View?ProfileName=CCE-11-Procedimiento_Publicidad&amp;PPI=CO1.PPI.41828473&amp;DocUniqueName=Consulta&amp;DocTypeName=NextWay.Entities.Marketplace.Tendering.ProcedureRequest&amp;ProfileVersion=12&amp;DocUniqueIdentifier=CO1.REQ.8826925&amp;prevCtxUrl=https%3a%2f%2fwww.secop.gov.co%2fCO1BusinessLine%2fTendering%2fBuyerWorkArea%2fIndex%3fDocUniqueIdentifier%3dCO1.BDOS.8669847&amp;prevCtxLbl=&amp;Messages=Publicado%20|Success</t>
  </si>
  <si>
    <t>https://www.secop.gov.co/CO1BusinessLine/Tendering/ProcedureEdit/View?ProfileName=CCE-11-Procedimiento_Publicidad&amp;PPI=CO1.PPI.41829131&amp;DocUniqueName=Consulta&amp;DocTypeName=NextWay.Entities.Marketplace.Tendering.ProcedureRequest&amp;ProfileVersion=12&amp;DocUniqueIdentifier=CO1.REQ.8826742&amp;prevCtxUrl=https%3a%2f%2fwww.secop.gov.co%2fCO1BusinessLine%2fTendering%2fBuyerWorkArea%2fIndex%3fDocUniqueIdentifier%3dCO1.BDOS.8670035&amp;prevCtxLbl=&amp;Messages=Publicado%20|Success</t>
  </si>
  <si>
    <t>2025-176</t>
  </si>
  <si>
    <t>PRESTAR LOS SERVICIOS PROFESIONALES PARA EL APOYO ADMINISTRATIVO EN LA OPERATIVIDAD Y RENDICION DE INFORMES DE LOS EQUIPOS BASICOS DE SALUD DEL MUNICIPIO DE BETULIA – SANTANDER EN CUMPLIMIENTO DE LA RESOLUCION 709 DE 2025 DEL MINISTERIO DE SALUD Y PROTECCION SOCIAL</t>
  </si>
  <si>
    <t xml:space="preserve">LUISA FERNANDA MATEUS RONDON                   </t>
  </si>
  <si>
    <t>2025-177</t>
  </si>
  <si>
    <t>PRESTAR LOS SERVICIOS PROFESIONALES PARA LA ASESORÍA EN EL SANEAMIENTO EN MATERIA PENSIONAL, Y ACTUALIZACION A LA PLATAFORMA PROYECTO PASIVOCOL CON FECHA CORTE A 31 DE DICIEMBRE DE 2024 DE LA E.S.E. HOSPITAL SAN JUAN DE DIOS DEL MUNICIPIO DE BETULIA – SANTANDER</t>
  </si>
  <si>
    <t>MARIA MONICA DE LOURDES FERRO BAHAMON</t>
  </si>
  <si>
    <t>2025-178</t>
  </si>
  <si>
    <t>PRESTAR LOS SERVICIOS PROFESIONALES COMO FISIOTERAPEUTA PARA LA EJECUCION DEL PROGRAMA DE EQUIPOS BASICOS DE SALUD EN EL MUNICIPIO DE BETULIA – AREA URBANA - RURAL DE CONFORMIDAD CON LO DISPUESTO EN LA RESOLUCION 709 DE 2025 DEL MINISTERIO DE SALUD Y PROTECCIÓN SOCIAL</t>
  </si>
  <si>
    <t xml:space="preserve">ALVARO SUAREZ GARRIDO                   </t>
  </si>
  <si>
    <t>25-00652</t>
  </si>
  <si>
    <t>15/09/205</t>
  </si>
  <si>
    <t>25-00466</t>
  </si>
  <si>
    <t>25-00454</t>
  </si>
  <si>
    <t>25-00643</t>
  </si>
  <si>
    <t>25-00453</t>
  </si>
  <si>
    <t>25-00642</t>
  </si>
  <si>
    <t>2025-179</t>
  </si>
  <si>
    <t>COHOSAN- MATERIAL DE LABORATORIO CLINICO</t>
  </si>
  <si>
    <t>https://www.secop.gov.co/CO1BusinessLine/Tendering/ProcedureEdit/View?ProfileName=CCE-11-Procedimiento_Publicidad&amp;PPI=CO1.PPI.43075558&amp;DocUniqueName=Consulta&amp;DocTypeName=NextWay.Entities.Marketplace.Tendering.ProcedureRequest&amp;ProfileVersion=12&amp;DocUniqueIdentifier=CO1.REQ.9134899&amp;prevCtxUrl=https%3a%2f%2fwww.secop.gov.co%2fCO1BusinessLine%2fTendering%2fBuyerWorkArea%2fIndex%3fDocUniqueIdentifier%3dCO1.BDOS.8972265&amp;prevCtxLbl=&amp;Messages=Publicado%20|Success</t>
  </si>
  <si>
    <t>2025-180</t>
  </si>
  <si>
    <t>PRESTAR SERVICIOS DE ATENCION DE CONSULTA DE OPTOMETRIA, FORMULACIÓN Y SUMINISTRO DE LENTES Y/O GAFAS PARA PACIENTES CON DIAGNOSTICOS MONOFOCALES O BIFOCALES, POR ATENDER DURANTE LA EJECUCIÓN DEL CONVENIO No. 33-04487 DE 2025, SUSCRITO ENTRE ISAGEN S.A. E.S.P. Y LA E.S.E. HOSPITAL SAN JUAN DE DIOS DE BETULIA</t>
  </si>
  <si>
    <t xml:space="preserve">ÓPTICA VISIÓN COLOMBIANA                      </t>
  </si>
  <si>
    <t>2025-181</t>
  </si>
  <si>
    <t>CONSULTORÍA PARA LA ACTUALIZACIÓN DE INVENTARIO DE PROPIEDAD, PLANTA Y EQUIPO LA E.S.E. HOSPITAL SAN JUAN DE DIOS DE BETULIA</t>
  </si>
  <si>
    <t>L&amp;C CONSULTORÍA Y SOLUCIONES S.A.S</t>
  </si>
  <si>
    <t>901709921-1</t>
  </si>
  <si>
    <t>901534874-0</t>
  </si>
  <si>
    <t>https://www.secop.gov.co/CO1BusinessLine/Tendering/ProcedureEdit/View?docUniqueIdentifier=CO1.REQ.9176775&amp;prevCtxLbl=Proceso&amp;prevCtxUrl=https%3a%2f%2fwww.secop.gov.co%3a443%2fCO1BusinessLine%2fTendering%2fBuyerWorkArea%2fIndex%3fdocUniqueIdentifier%3dCO1.BDOS.9011051</t>
  </si>
  <si>
    <t>https://www.secop.gov.co/CO1BusinessLine/Tendering/ProcedureEdit/View?docUniqueIdentifier=CO1.REQ.9178079&amp;prevCtxLbl=Proceso&amp;prevCtxUrl=https%3a%2f%2fwww.secop.gov.co%3a443%2fCO1BusinessLine%2fTendering%2fBuyerWorkArea%2fIndex%3fdocUniqueIdentifier%3dCO1.BDOS.9013872</t>
  </si>
  <si>
    <t>25-00505</t>
  </si>
  <si>
    <t>25-00708</t>
  </si>
  <si>
    <t>25-00718</t>
  </si>
  <si>
    <t>25-00509</t>
  </si>
  <si>
    <t xml:space="preserve">25-00705 </t>
  </si>
  <si>
    <t>2025-182</t>
  </si>
  <si>
    <t>PRESTAR SERVICIOS DE APOYO PARA LA EMISIÓN, DIFUSIÓN Y PROMOCIÓN DE MENSAJES Y PROGRAMAS SEGÚN LAS ACTIVIDADES CONTEMPLADAS EN LOS PLANES DE INTERVENCIONES COLECTIVAS – PIC DEPARTAMENTAL Y MUNICIPAL, DE CONFORMIDAD CON LOS CONTRATOS INTERADMINISTRATIVOS SUSCRITOS ENTRE EL DEPARTAMENTO DE SANTANDER, EL MUNICIPIO DE BETULIA Y LA E.S.E. HOSPITAL SAN JUAN DE DIOS DE BETULIA, RESPECTIVAMENTE</t>
  </si>
  <si>
    <t>JUSTO JOSE PIMIENTO GOMEZ</t>
  </si>
  <si>
    <t>2025-183</t>
  </si>
  <si>
    <t>ADECUACIÓN MENOR DEL PUESTO DE SALUD TIENDA NUEVA DE LA E.S.E. HOSPITAL SAN JUAN DE DIOS DE BETULIA DE CONFORMIDAD CON LA RESOLUCIÓN 1984 DE 2024 DEL MINISTERIO DE SALUD Y PROTECCIÓN SOCIAL</t>
  </si>
  <si>
    <t>PROCUIMA LTDA</t>
  </si>
  <si>
    <t>804005718-9</t>
  </si>
  <si>
    <t>2025-184</t>
  </si>
  <si>
    <t>2025-185</t>
  </si>
  <si>
    <r>
      <t xml:space="preserve">PRESTACIÓN DE SERVICIOS DE </t>
    </r>
    <r>
      <rPr>
        <sz val="11"/>
        <color theme="1"/>
        <rFont val="Arial Narrow"/>
        <family val="2"/>
      </rPr>
      <t xml:space="preserve">ANÁLISIS, DESARROLLO, AJUSTES, MANTENIMIENTO, DOCUMENTACIÓN, PRUEBAS, ACTUALIZACIONES DE REPORTES EN EL SISTEMA DE INFORMACIÓN, IMPLEMENTAR ACTIVOS FIJOS, CARTERA, DESARROLLO DE WEBSERVICE ENTRE MÓDULO DE CARTERA Y MODULO DE FACTURACIÓN Y ALOJAMIENTO EN LA NUBE DEL SISTEMA FINANCIERO </t>
    </r>
    <r>
      <rPr>
        <sz val="11"/>
        <color rgb="FF000000"/>
        <rFont val="Arial Narrow"/>
        <family val="2"/>
      </rPr>
      <t>PARA LA E.S.E. HOSPITAL SAN JUAN DE DIOS DE BETULIA</t>
    </r>
  </si>
  <si>
    <t>COOPERATIVA INTEGRAL DE TRABAJO ASOCIADO LTDA</t>
  </si>
  <si>
    <t>800162721-9</t>
  </si>
  <si>
    <t>https://www.secop.gov.co/CO1BusinessLine/Tendering/ProcedureEdit/View?docUniqueIdentifier=CO1.REQ.9203779&amp;prevCtxLbl=Proceso&amp;prevCtxUrl=https%3a%2f%2fwww.secop.gov.co%3a443%2fCO1BusinessLine%2fTendering%2fBuyerWorkArea%2fIndex%3fdocUniqueIdentifier%3dCO1.BDOS.9039290</t>
  </si>
  <si>
    <t>25-00754</t>
  </si>
  <si>
    <t>https://www.secop.gov.co/CO1ContractsManagement/Tendering/ProcurementContractEdit/View?docUniqueIdentifier=CO1.PCCNTR.8588713&amp;awardUniqueIdentifier=CO1.AWD.2424308&amp;buyerDossierUniqueIdentifier=CO1.BDOS.8988957&amp;id=5290372</t>
  </si>
  <si>
    <t>25-00481</t>
  </si>
  <si>
    <t>25-00746</t>
  </si>
  <si>
    <t>https://www.secop.gov.co/CO1BusinessLine/Tendering/ProcedureEdit/View?ProfileName=CCE-11-Procedimiento_Publicidad&amp;PPI=CO1.PPI.43866754&amp;DocUniqueName=Consulta&amp;DocTypeName=NextWay.Entities.Marketplace.Tendering.ProcedureRequest&amp;ProfileVersion=12&amp;DocUniqueIdentifier=CO1.REQ.9348722&amp;prevCtxUrl=https%3a%2f%2fwww.secop.gov.co%2fCO1BusinessLine%2fTendering%2fBuyerWorkArea%2fIndex%3fDocUniqueIdentifier%3dCO1.BDOS.9181803&amp;prevCtxLbl=&amp;Messages=Publicado%20|Success</t>
  </si>
  <si>
    <t>25-00540</t>
  </si>
  <si>
    <t>25-00758</t>
  </si>
  <si>
    <t>INTERVENTORÍA TÉCNICA, ADMINISTRATIVA Y FINANCIERA DEL CONTRATO DE OBRA DE LA ADECUACIÓN MENOR DEL PUESTO DE SALUD TIENDA NUEVA DE LA E.S.E. HOSPITAL SAN JUAN DE DIOS DE BETULIA DE CONFORMIDAD CON LA RESOLUCIÓN 1984 DE 2024 DEL MINISTERIO DE SALUD Y PROTECCIÓN SOCIAL</t>
  </si>
  <si>
    <t>EDGAR A. RAMÍREZ RIVERO S.A.S</t>
  </si>
  <si>
    <t>900387228-8</t>
  </si>
  <si>
    <t>https://community.secop.gov.co/Public/Tendering/OpportunityDetail/Index?noticeUID=CO1.NTC.9119705&amp;isFromPublicArea=True&amp;isModal=False</t>
  </si>
  <si>
    <t>25-00763</t>
  </si>
  <si>
    <t>SUMINISTRO DE FORMATOS E IMPRESOS REQUERIDOS PARA EL DESARROLLO DE LA GESTION TERRITORIAL EN ATENCION PRIMARIA EN SALUD CON EQUIPOS BASICOS DE SALUD EN LOS MUNICIPIO DE BETULIA Y ZAPATOCA, DE CONFORMIDAD CONLA RESOLUCION 1212 DE 2024 DEL MINISTERIO DE SALUD Y PROTECCION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</si>
</sst>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font>
      <sz val="11"/>
      <color theme="1"/>
      <name val="Aptos Narrow"/>
      <family val="2"/>
      <scheme val="minor"/>
    </font>
    <font>
      <sz val="11"/>
      <color theme="1"/>
      <name val="Aptos Narrow"/>
      <family val="2"/>
      <scheme val="minor"/>
    </font>
    <font>
      <b/>
      <sz val="11"/>
      <color theme="1"/>
      <name val="Aptos Narrow"/>
      <family val="2"/>
      <scheme val="minor"/>
    </font>
    <font>
      <b/>
      <sz val="36"/>
      <color theme="1"/>
      <name val="Aptos Narrow"/>
      <family val="2"/>
      <scheme val="minor"/>
    </font>
    <font>
      <sz val="10"/>
      <color theme="1"/>
      <name val="Aptos Narrow"/>
      <family val="2"/>
    </font>
    <font>
      <sz val="11"/>
      <color theme="1"/>
      <name val="Aptos Narrow"/>
      <family val="2"/>
    </font>
    <font>
      <sz val="11"/>
      <color theme="1"/>
      <name val="Arial Narrow"/>
      <family val="2"/>
    </font>
    <font>
      <u/>
      <sz val="11"/>
      <color theme="10"/>
      <name val="Aptos Narrow"/>
      <family val="2"/>
      <scheme val="minor"/>
    </font>
    <font>
      <b/>
      <sz val="10"/>
      <color theme="1"/>
      <name val="Arial Narrow"/>
      <family val="2"/>
    </font>
    <font>
      <sz val="11"/>
      <color theme="10"/>
      <name val="Aptos Narrow"/>
      <family val="2"/>
      <scheme val="minor"/>
    </font>
    <font>
      <b/>
      <sz val="11"/>
      <color theme="1"/>
      <name val="Arial Narrow"/>
      <family val="2"/>
    </font>
    <font>
      <sz val="11"/>
      <color rgb="FF000000"/>
      <name val="Arial Narrow"/>
      <family val="2"/>
    </font>
    <font>
      <b/>
      <sz val="12"/>
      <color theme="1"/>
      <name val="Arial Narrow"/>
      <family val="2"/>
    </font>
    <font>
      <sz val="12"/>
      <color theme="1"/>
      <name val="Aptos Narrow"/>
      <family val="2"/>
      <scheme val="minor"/>
    </font>
    <font>
      <b/>
      <sz val="10"/>
      <color theme="1"/>
      <name val="Aptos Narrow"/>
      <scheme val="minor"/>
    </font>
    <font>
      <sz val="11"/>
      <color theme="1"/>
      <name val="Aptos Narrow"/>
      <scheme val="minor"/>
    </font>
    <font>
      <sz val="10"/>
      <color theme="1"/>
      <name val="Aptos Narrow"/>
      <scheme val="minor"/>
    </font>
    <font>
      <sz val="11"/>
      <name val="Aptos Narrow"/>
      <family val="2"/>
      <scheme val="minor"/>
    </font>
    <font>
      <b/>
      <sz val="16"/>
      <color theme="1"/>
      <name val="Aptos Narrow"/>
      <scheme val="minor"/>
    </font>
  </fonts>
  <fills count="17">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0000"/>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5" tint="-0.249977111117893"/>
        <bgColor indexed="64"/>
      </patternFill>
    </fill>
    <fill>
      <patternFill patternType="solid">
        <fgColor theme="6" tint="0.39997558519241921"/>
        <bgColor indexed="64"/>
      </patternFill>
    </fill>
    <fill>
      <patternFill patternType="solid">
        <fgColor theme="4"/>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5"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4">
    <xf numFmtId="0" fontId="0" fillId="0" borderId="0"/>
    <xf numFmtId="43" fontId="1" fillId="0" borderId="0" applyFon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cellStyleXfs>
  <cellXfs count="201">
    <xf numFmtId="0" fontId="0" fillId="0" borderId="0" xfId="0"/>
    <xf numFmtId="0" fontId="2" fillId="3" borderId="1" xfId="0" applyFont="1"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4" fillId="4" borderId="1" xfId="0" applyFont="1" applyFill="1" applyBorder="1" applyAlignment="1">
      <alignment horizontal="center" vertical="center"/>
    </xf>
    <xf numFmtId="43" fontId="0" fillId="4" borderId="1" xfId="1" applyFont="1" applyFill="1" applyBorder="1" applyAlignment="1">
      <alignment horizontal="center" vertical="center"/>
    </xf>
    <xf numFmtId="43" fontId="0" fillId="4" borderId="1" xfId="0" applyNumberFormat="1" applyFill="1" applyBorder="1" applyAlignment="1">
      <alignment horizontal="center" vertical="center"/>
    </xf>
    <xf numFmtId="14" fontId="0" fillId="4" borderId="1" xfId="0" applyNumberFormat="1" applyFill="1" applyBorder="1" applyAlignment="1">
      <alignment horizontal="center" vertical="center"/>
    </xf>
    <xf numFmtId="0" fontId="5" fillId="4" borderId="0" xfId="0" applyFont="1" applyFill="1" applyAlignment="1">
      <alignment horizontal="center" vertical="center"/>
    </xf>
    <xf numFmtId="0" fontId="0" fillId="4" borderId="1" xfId="0" applyFill="1" applyBorder="1" applyAlignment="1">
      <alignment wrapText="1"/>
    </xf>
    <xf numFmtId="0" fontId="5" fillId="4" borderId="1" xfId="0" applyFont="1" applyFill="1" applyBorder="1" applyAlignment="1">
      <alignment horizontal="center" vertical="center"/>
    </xf>
    <xf numFmtId="0" fontId="6" fillId="4" borderId="0" xfId="0" applyFont="1" applyFill="1" applyAlignment="1">
      <alignment horizontal="center" vertical="center"/>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43" fontId="0" fillId="4" borderId="2" xfId="1" applyFont="1" applyFill="1" applyBorder="1" applyAlignment="1">
      <alignment horizontal="center" vertical="center"/>
    </xf>
    <xf numFmtId="43" fontId="0" fillId="4" borderId="2" xfId="0" applyNumberFormat="1" applyFill="1" applyBorder="1" applyAlignment="1">
      <alignment horizontal="center" vertical="center"/>
    </xf>
    <xf numFmtId="14" fontId="0" fillId="4" borderId="2" xfId="0" applyNumberFormat="1" applyFill="1" applyBorder="1" applyAlignment="1">
      <alignment horizontal="center" vertical="center"/>
    </xf>
    <xf numFmtId="0" fontId="0" fillId="4" borderId="2" xfId="0" applyFill="1" applyBorder="1" applyAlignment="1">
      <alignment wrapText="1"/>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43" fontId="1" fillId="4" borderId="1" xfId="1" applyFont="1" applyFill="1" applyBorder="1" applyAlignment="1">
      <alignment horizontal="center" vertical="center"/>
    </xf>
    <xf numFmtId="43" fontId="0" fillId="4" borderId="1" xfId="1" applyFont="1"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43" fontId="0" fillId="5" borderId="1" xfId="1" applyFont="1" applyFill="1" applyBorder="1" applyAlignment="1">
      <alignment horizontal="center" vertical="center"/>
    </xf>
    <xf numFmtId="0" fontId="0" fillId="5" borderId="1" xfId="0" applyFill="1" applyBorder="1"/>
    <xf numFmtId="14" fontId="0" fillId="5" borderId="1" xfId="0" applyNumberFormat="1" applyFill="1" applyBorder="1" applyAlignment="1">
      <alignment horizontal="center" vertical="center"/>
    </xf>
    <xf numFmtId="43" fontId="0" fillId="5" borderId="1" xfId="0" applyNumberFormat="1" applyFill="1" applyBorder="1" applyAlignment="1">
      <alignment horizontal="center" vertical="center"/>
    </xf>
    <xf numFmtId="43" fontId="0" fillId="5" borderId="1" xfId="0" applyNumberFormat="1" applyFill="1" applyBorder="1" applyAlignment="1">
      <alignment vertical="center"/>
    </xf>
    <xf numFmtId="3" fontId="0" fillId="5" borderId="1" xfId="0" applyNumberFormat="1" applyFill="1" applyBorder="1" applyAlignment="1">
      <alignment horizontal="center" vertical="center"/>
    </xf>
    <xf numFmtId="0" fontId="0" fillId="5" borderId="1" xfId="0" applyFill="1" applyBorder="1" applyAlignment="1">
      <alignment horizontal="center" wrapText="1"/>
    </xf>
    <xf numFmtId="0" fontId="0" fillId="5" borderId="1" xfId="0" applyFill="1" applyBorder="1" applyAlignment="1">
      <alignment vertical="center"/>
    </xf>
    <xf numFmtId="14" fontId="0" fillId="5" borderId="1" xfId="0" applyNumberFormat="1" applyFill="1" applyBorder="1" applyAlignment="1">
      <alignment vertical="center"/>
    </xf>
    <xf numFmtId="0" fontId="7" fillId="5" borderId="1" xfId="2" applyFill="1" applyBorder="1" applyAlignment="1">
      <alignment horizontal="center" vertical="center" wrapText="1"/>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43" fontId="0" fillId="6" borderId="1" xfId="1" applyFont="1" applyFill="1" applyBorder="1" applyAlignment="1">
      <alignment horizontal="center" vertical="center"/>
    </xf>
    <xf numFmtId="43" fontId="0" fillId="6" borderId="1" xfId="0" applyNumberFormat="1" applyFill="1" applyBorder="1" applyAlignment="1">
      <alignment horizontal="center" vertical="center"/>
    </xf>
    <xf numFmtId="0" fontId="0" fillId="6" borderId="1" xfId="0" applyFill="1" applyBorder="1"/>
    <xf numFmtId="14" fontId="0" fillId="6" borderId="1" xfId="0" applyNumberFormat="1" applyFill="1" applyBorder="1" applyAlignment="1">
      <alignment horizontal="center" vertical="center"/>
    </xf>
    <xf numFmtId="16" fontId="0" fillId="5" borderId="1" xfId="0" applyNumberFormat="1" applyFill="1" applyBorder="1" applyAlignment="1">
      <alignment horizontal="center" vertical="center"/>
    </xf>
    <xf numFmtId="0" fontId="0" fillId="5" borderId="1" xfId="0" applyFill="1" applyBorder="1" applyAlignment="1">
      <alignment vertical="center" wrapText="1"/>
    </xf>
    <xf numFmtId="14" fontId="0" fillId="5" borderId="1" xfId="0" applyNumberFormat="1" applyFill="1" applyBorder="1" applyAlignment="1">
      <alignment horizontal="center" vertical="center" wrapText="1"/>
    </xf>
    <xf numFmtId="0" fontId="7" fillId="5" borderId="1" xfId="2" applyFill="1" applyBorder="1" applyAlignment="1">
      <alignment vertical="center" wrapText="1"/>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43" fontId="0" fillId="7" borderId="1" xfId="1" applyFont="1" applyFill="1" applyBorder="1" applyAlignment="1">
      <alignment horizontal="center" vertical="center"/>
    </xf>
    <xf numFmtId="43" fontId="0" fillId="7" borderId="1" xfId="0" applyNumberFormat="1" applyFill="1" applyBorder="1" applyAlignment="1">
      <alignment horizontal="center" vertical="center"/>
    </xf>
    <xf numFmtId="0" fontId="0" fillId="7" borderId="1" xfId="0" applyFill="1" applyBorder="1" applyAlignment="1">
      <alignment vertical="center"/>
    </xf>
    <xf numFmtId="14" fontId="0" fillId="7" borderId="1" xfId="0" applyNumberFormat="1" applyFill="1" applyBorder="1" applyAlignment="1">
      <alignment horizontal="center" vertical="center"/>
    </xf>
    <xf numFmtId="0" fontId="0" fillId="7" borderId="1" xfId="0" applyFill="1" applyBorder="1"/>
    <xf numFmtId="0" fontId="0" fillId="8" borderId="1" xfId="0" applyFill="1" applyBorder="1" applyAlignment="1">
      <alignment horizontal="center" vertical="center"/>
    </xf>
    <xf numFmtId="0" fontId="6" fillId="8" borderId="1" xfId="0" applyFont="1" applyFill="1" applyBorder="1" applyAlignment="1">
      <alignment horizontal="center" vertical="center" wrapText="1"/>
    </xf>
    <xf numFmtId="0" fontId="0" fillId="8" borderId="1" xfId="0" applyFill="1" applyBorder="1"/>
    <xf numFmtId="43" fontId="0" fillId="8" borderId="1" xfId="1" applyFont="1" applyFill="1" applyBorder="1" applyAlignment="1">
      <alignment horizontal="center" vertical="center"/>
    </xf>
    <xf numFmtId="14" fontId="0" fillId="8" borderId="1" xfId="0" applyNumberFormat="1" applyFill="1" applyBorder="1" applyAlignment="1">
      <alignment vertical="center"/>
    </xf>
    <xf numFmtId="14" fontId="0" fillId="8" borderId="1" xfId="0" applyNumberFormat="1" applyFill="1" applyBorder="1" applyAlignment="1">
      <alignment horizontal="center" vertical="center"/>
    </xf>
    <xf numFmtId="0" fontId="0" fillId="8" borderId="1" xfId="0" applyFill="1" applyBorder="1" applyAlignment="1">
      <alignment vertical="center"/>
    </xf>
    <xf numFmtId="43" fontId="0" fillId="8" borderId="1" xfId="0" applyNumberFormat="1" applyFill="1" applyBorder="1" applyAlignment="1">
      <alignment horizontal="center" vertical="center"/>
    </xf>
    <xf numFmtId="0" fontId="6" fillId="8" borderId="1" xfId="0" applyFont="1" applyFill="1" applyBorder="1" applyAlignment="1">
      <alignment horizontal="center" vertical="center"/>
    </xf>
    <xf numFmtId="0" fontId="0" fillId="8" borderId="1" xfId="0" applyFill="1" applyBorder="1" applyAlignment="1">
      <alignment horizontal="center"/>
    </xf>
    <xf numFmtId="0" fontId="0" fillId="8" borderId="1" xfId="0" applyFill="1" applyBorder="1" applyAlignment="1">
      <alignment horizontal="center" vertical="center" wrapText="1"/>
    </xf>
    <xf numFmtId="0" fontId="8" fillId="8" borderId="1" xfId="0" applyFont="1" applyFill="1" applyBorder="1" applyAlignment="1">
      <alignment horizontal="center" vertical="center" wrapText="1"/>
    </xf>
    <xf numFmtId="43" fontId="0" fillId="8" borderId="1" xfId="1" applyFont="1" applyFill="1" applyBorder="1" applyAlignment="1">
      <alignment horizontal="center" vertical="center" wrapText="1"/>
    </xf>
    <xf numFmtId="43" fontId="0" fillId="8" borderId="1" xfId="0" applyNumberFormat="1" applyFill="1" applyBorder="1" applyAlignment="1">
      <alignment vertical="center" wrapText="1"/>
    </xf>
    <xf numFmtId="0" fontId="0" fillId="8" borderId="1" xfId="0" applyFill="1" applyBorder="1" applyAlignment="1">
      <alignment vertical="center" wrapText="1"/>
    </xf>
    <xf numFmtId="43" fontId="0" fillId="8" borderId="1" xfId="0" applyNumberFormat="1" applyFill="1" applyBorder="1" applyAlignment="1">
      <alignment horizontal="center" vertical="center" wrapText="1"/>
    </xf>
    <xf numFmtId="14" fontId="0" fillId="8" borderId="1" xfId="0" applyNumberFormat="1" applyFill="1" applyBorder="1" applyAlignment="1">
      <alignment horizontal="center" vertical="center" wrapText="1"/>
    </xf>
    <xf numFmtId="14" fontId="0" fillId="8" borderId="1" xfId="0" applyNumberFormat="1" applyFill="1" applyBorder="1" applyAlignment="1">
      <alignment vertical="center" wrapText="1"/>
    </xf>
    <xf numFmtId="0" fontId="9" fillId="8" borderId="1" xfId="2" applyFont="1" applyFill="1" applyBorder="1" applyAlignment="1">
      <alignment horizontal="center" vertical="center" wrapText="1"/>
    </xf>
    <xf numFmtId="0" fontId="0" fillId="9" borderId="1" xfId="0" applyFill="1" applyBorder="1" applyAlignment="1">
      <alignment horizontal="center" vertical="center" wrapText="1"/>
    </xf>
    <xf numFmtId="0" fontId="6" fillId="9"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0" fillId="9" borderId="1" xfId="0" applyFill="1" applyBorder="1" applyAlignment="1">
      <alignment horizontal="center" vertical="center"/>
    </xf>
    <xf numFmtId="43" fontId="0" fillId="9" borderId="1" xfId="1" applyFont="1" applyFill="1" applyBorder="1" applyAlignment="1">
      <alignment horizontal="center" vertical="center" wrapText="1"/>
    </xf>
    <xf numFmtId="43" fontId="0" fillId="9" borderId="1" xfId="0" applyNumberFormat="1" applyFill="1" applyBorder="1" applyAlignment="1">
      <alignment horizontal="center" vertical="center"/>
    </xf>
    <xf numFmtId="0" fontId="0" fillId="9" borderId="1" xfId="0" applyFill="1" applyBorder="1"/>
    <xf numFmtId="14" fontId="0" fillId="9" borderId="1" xfId="0" applyNumberFormat="1" applyFill="1" applyBorder="1" applyAlignment="1">
      <alignment horizontal="center" vertical="center"/>
    </xf>
    <xf numFmtId="0" fontId="8" fillId="9" borderId="1" xfId="0" applyFont="1" applyFill="1" applyBorder="1" applyAlignment="1">
      <alignment horizontal="center" vertical="center"/>
    </xf>
    <xf numFmtId="0" fontId="12" fillId="9" borderId="1" xfId="0" applyFont="1" applyFill="1" applyBorder="1" applyAlignment="1">
      <alignment horizontal="center" vertical="center"/>
    </xf>
    <xf numFmtId="0" fontId="13" fillId="9" borderId="1" xfId="0" applyFont="1" applyFill="1" applyBorder="1" applyAlignment="1">
      <alignment horizontal="center" vertical="center"/>
    </xf>
    <xf numFmtId="43" fontId="0" fillId="9" borderId="1" xfId="1" applyFont="1" applyFill="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10" borderId="1" xfId="0" applyFill="1" applyBorder="1" applyAlignment="1">
      <alignment horizontal="center" vertical="center"/>
    </xf>
    <xf numFmtId="0" fontId="6" fillId="10" borderId="1" xfId="0" applyFont="1" applyFill="1" applyBorder="1" applyAlignment="1">
      <alignment horizontal="center" vertical="center" wrapText="1"/>
    </xf>
    <xf numFmtId="0" fontId="8" fillId="10" borderId="1" xfId="0" applyFont="1" applyFill="1" applyBorder="1" applyAlignment="1">
      <alignment horizontal="center" vertical="center"/>
    </xf>
    <xf numFmtId="43" fontId="0" fillId="10" borderId="1" xfId="1" applyFont="1" applyFill="1" applyBorder="1" applyAlignment="1">
      <alignment horizontal="center" vertical="center"/>
    </xf>
    <xf numFmtId="43" fontId="0" fillId="10" borderId="1" xfId="0" applyNumberFormat="1" applyFill="1" applyBorder="1" applyAlignment="1">
      <alignment horizontal="center" vertical="center"/>
    </xf>
    <xf numFmtId="0" fontId="0" fillId="10" borderId="1" xfId="0" applyFill="1" applyBorder="1"/>
    <xf numFmtId="14" fontId="0" fillId="10" borderId="1" xfId="0" applyNumberFormat="1" applyFill="1" applyBorder="1" applyAlignment="1">
      <alignment horizontal="center" vertical="center"/>
    </xf>
    <xf numFmtId="0" fontId="0" fillId="10" borderId="1" xfId="0" applyFill="1" applyBorder="1" applyAlignment="1">
      <alignment horizontal="center" vertical="center" wrapText="1"/>
    </xf>
    <xf numFmtId="0" fontId="6" fillId="10" borderId="1" xfId="0" applyFont="1" applyFill="1" applyBorder="1" applyAlignment="1">
      <alignment horizontal="center" wrapText="1"/>
    </xf>
    <xf numFmtId="0" fontId="0" fillId="10" borderId="1" xfId="0" applyFill="1" applyBorder="1" applyAlignment="1">
      <alignment vertical="center"/>
    </xf>
    <xf numFmtId="14" fontId="0" fillId="10" borderId="1" xfId="0" applyNumberFormat="1" applyFill="1" applyBorder="1" applyAlignment="1">
      <alignment vertical="center"/>
    </xf>
    <xf numFmtId="43" fontId="0" fillId="10" borderId="1" xfId="0" applyNumberFormat="1" applyFill="1" applyBorder="1" applyAlignment="1">
      <alignment vertical="center"/>
    </xf>
    <xf numFmtId="14" fontId="0" fillId="10" borderId="1" xfId="0" applyNumberFormat="1" applyFill="1" applyBorder="1" applyAlignment="1">
      <alignment horizontal="center" vertical="center" wrapText="1"/>
    </xf>
    <xf numFmtId="0" fontId="0" fillId="10" borderId="1" xfId="0" applyFill="1" applyBorder="1" applyAlignment="1">
      <alignment vertical="center" wrapText="1"/>
    </xf>
    <xf numFmtId="0" fontId="0" fillId="11" borderId="1" xfId="0" applyFill="1" applyBorder="1" applyAlignment="1">
      <alignment horizontal="center" vertical="center"/>
    </xf>
    <xf numFmtId="0" fontId="8" fillId="11" borderId="1" xfId="0" applyFont="1" applyFill="1" applyBorder="1" applyAlignment="1">
      <alignment horizontal="center" vertical="center"/>
    </xf>
    <xf numFmtId="43" fontId="0" fillId="11" borderId="1" xfId="1" applyFont="1" applyFill="1" applyBorder="1" applyAlignment="1">
      <alignment horizontal="center" vertical="center"/>
    </xf>
    <xf numFmtId="43" fontId="0" fillId="11" borderId="1" xfId="0" applyNumberFormat="1" applyFill="1" applyBorder="1" applyAlignment="1">
      <alignment horizontal="center" vertical="center"/>
    </xf>
    <xf numFmtId="14" fontId="0" fillId="11" borderId="1" xfId="0" applyNumberFormat="1" applyFill="1" applyBorder="1" applyAlignment="1">
      <alignment horizontal="center" vertical="center"/>
    </xf>
    <xf numFmtId="0" fontId="0" fillId="11" borderId="1" xfId="0" applyFill="1" applyBorder="1"/>
    <xf numFmtId="0" fontId="6" fillId="11" borderId="1" xfId="0" applyFont="1" applyFill="1" applyBorder="1" applyAlignment="1">
      <alignment horizontal="center" vertical="center" wrapText="1"/>
    </xf>
    <xf numFmtId="0" fontId="0" fillId="11" borderId="1" xfId="0" applyFill="1" applyBorder="1" applyAlignment="1">
      <alignment horizontal="center"/>
    </xf>
    <xf numFmtId="0" fontId="0" fillId="11" borderId="2" xfId="0" applyFill="1" applyBorder="1" applyAlignment="1">
      <alignment horizontal="center" vertical="center"/>
    </xf>
    <xf numFmtId="0" fontId="6" fillId="11" borderId="2" xfId="0" applyFont="1" applyFill="1" applyBorder="1" applyAlignment="1">
      <alignment horizontal="center" vertical="center" wrapText="1"/>
    </xf>
    <xf numFmtId="0" fontId="8" fillId="11" borderId="2" xfId="0" applyFont="1" applyFill="1" applyBorder="1" applyAlignment="1">
      <alignment horizontal="center" vertical="center"/>
    </xf>
    <xf numFmtId="43" fontId="0" fillId="11" borderId="2" xfId="1" applyFont="1" applyFill="1" applyBorder="1" applyAlignment="1">
      <alignment horizontal="center" vertical="center"/>
    </xf>
    <xf numFmtId="43" fontId="0" fillId="11" borderId="2" xfId="0" applyNumberFormat="1" applyFill="1" applyBorder="1" applyAlignment="1">
      <alignment horizontal="center" vertical="center"/>
    </xf>
    <xf numFmtId="0" fontId="0" fillId="11" borderId="2" xfId="0" applyFill="1" applyBorder="1"/>
    <xf numFmtId="14" fontId="0" fillId="11" borderId="2" xfId="0" applyNumberFormat="1" applyFill="1" applyBorder="1" applyAlignment="1">
      <alignment horizontal="center" vertical="center"/>
    </xf>
    <xf numFmtId="0" fontId="0" fillId="11" borderId="1" xfId="0" applyFill="1" applyBorder="1" applyAlignment="1">
      <alignment horizontal="center" vertical="center" wrapText="1"/>
    </xf>
    <xf numFmtId="0" fontId="6" fillId="11" borderId="2" xfId="0" applyFont="1" applyFill="1" applyBorder="1" applyAlignment="1">
      <alignment horizontal="center" wrapText="1"/>
    </xf>
    <xf numFmtId="0" fontId="0" fillId="11" borderId="1" xfId="0" applyFill="1" applyBorder="1" applyAlignment="1">
      <alignment vertical="center"/>
    </xf>
    <xf numFmtId="0" fontId="14" fillId="11" borderId="1" xfId="0" applyFont="1" applyFill="1" applyBorder="1" applyAlignment="1">
      <alignment horizontal="center" vertical="center" wrapText="1"/>
    </xf>
    <xf numFmtId="0" fontId="0" fillId="11" borderId="1" xfId="0" applyFill="1" applyBorder="1" applyAlignment="1">
      <alignment wrapText="1"/>
    </xf>
    <xf numFmtId="0" fontId="0" fillId="11" borderId="1" xfId="0" applyFill="1" applyBorder="1" applyAlignment="1">
      <alignment vertical="center" wrapText="1"/>
    </xf>
    <xf numFmtId="0" fontId="0" fillId="11" borderId="2" xfId="0" applyFill="1" applyBorder="1" applyAlignment="1">
      <alignment wrapText="1"/>
    </xf>
    <xf numFmtId="0" fontId="8" fillId="11" borderId="1" xfId="0" applyFont="1" applyFill="1" applyBorder="1" applyAlignment="1">
      <alignment horizontal="center" vertical="center" wrapText="1"/>
    </xf>
    <xf numFmtId="0" fontId="0" fillId="11" borderId="2" xfId="0" applyFill="1" applyBorder="1" applyAlignment="1">
      <alignment horizontal="center" vertical="center" wrapText="1"/>
    </xf>
    <xf numFmtId="0" fontId="0" fillId="12" borderId="3" xfId="0" applyFill="1" applyBorder="1" applyAlignment="1">
      <alignment horizontal="center" vertical="center"/>
    </xf>
    <xf numFmtId="0" fontId="0" fillId="12" borderId="1" xfId="0" applyFill="1" applyBorder="1" applyAlignment="1">
      <alignment horizontal="center" vertical="center"/>
    </xf>
    <xf numFmtId="0" fontId="16" fillId="12" borderId="1" xfId="0" applyFont="1" applyFill="1" applyBorder="1" applyAlignment="1">
      <alignment horizontal="center" vertical="center" wrapText="1"/>
    </xf>
    <xf numFmtId="43" fontId="0" fillId="12" borderId="1" xfId="1" applyFont="1" applyFill="1" applyBorder="1" applyAlignment="1">
      <alignment horizontal="center" vertical="center"/>
    </xf>
    <xf numFmtId="43" fontId="0" fillId="12" borderId="1" xfId="0" applyNumberFormat="1" applyFill="1" applyBorder="1" applyAlignment="1">
      <alignment horizontal="center" vertical="center"/>
    </xf>
    <xf numFmtId="0" fontId="0" fillId="12" borderId="1" xfId="0" applyFill="1" applyBorder="1"/>
    <xf numFmtId="14" fontId="0" fillId="12" borderId="1" xfId="0" applyNumberFormat="1" applyFill="1" applyBorder="1" applyAlignment="1">
      <alignment horizontal="center" vertical="center"/>
    </xf>
    <xf numFmtId="0" fontId="0" fillId="12" borderId="1" xfId="0" applyFill="1" applyBorder="1" applyAlignment="1">
      <alignment horizontal="center" vertical="center" wrapText="1"/>
    </xf>
    <xf numFmtId="0" fontId="6" fillId="12" borderId="1" xfId="0" applyFont="1" applyFill="1" applyBorder="1" applyAlignment="1">
      <alignment horizontal="center" vertical="center" wrapText="1"/>
    </xf>
    <xf numFmtId="0" fontId="0" fillId="12" borderId="1" xfId="0" applyFill="1" applyBorder="1" applyAlignment="1">
      <alignment horizontal="center"/>
    </xf>
    <xf numFmtId="43" fontId="0" fillId="12" borderId="3" xfId="1" applyFont="1" applyFill="1" applyBorder="1" applyAlignment="1">
      <alignment horizontal="center" vertical="center"/>
    </xf>
    <xf numFmtId="0" fontId="0" fillId="12" borderId="0" xfId="0" applyFill="1" applyAlignment="1">
      <alignment horizontal="center" vertical="center"/>
    </xf>
    <xf numFmtId="0" fontId="0" fillId="12" borderId="2" xfId="0" applyFill="1" applyBorder="1" applyAlignment="1">
      <alignment horizontal="center" vertical="center"/>
    </xf>
    <xf numFmtId="0" fontId="6" fillId="12" borderId="2" xfId="0" applyFont="1" applyFill="1" applyBorder="1" applyAlignment="1">
      <alignment horizontal="center" vertical="center" wrapText="1"/>
    </xf>
    <xf numFmtId="14" fontId="0" fillId="12" borderId="2" xfId="0" applyNumberFormat="1" applyFill="1" applyBorder="1" applyAlignment="1">
      <alignment horizontal="center" vertical="center"/>
    </xf>
    <xf numFmtId="0" fontId="6" fillId="12" borderId="1" xfId="0" applyFont="1" applyFill="1" applyBorder="1" applyAlignment="1">
      <alignment horizontal="center" wrapText="1"/>
    </xf>
    <xf numFmtId="43" fontId="0" fillId="12" borderId="1" xfId="1" applyNumberFormat="1" applyFont="1" applyFill="1" applyBorder="1" applyAlignment="1">
      <alignment horizontal="center" vertical="center"/>
    </xf>
    <xf numFmtId="0" fontId="6" fillId="12" borderId="1" xfId="0" applyFont="1" applyFill="1" applyBorder="1" applyAlignment="1">
      <alignment horizontal="center" vertical="center"/>
    </xf>
    <xf numFmtId="0" fontId="0" fillId="12" borderId="1" xfId="0" applyFill="1" applyBorder="1" applyAlignment="1">
      <alignment vertical="center"/>
    </xf>
    <xf numFmtId="43" fontId="0" fillId="12" borderId="1" xfId="1" applyFont="1" applyFill="1" applyBorder="1" applyAlignment="1">
      <alignment horizontal="center" vertical="center" wrapText="1"/>
    </xf>
    <xf numFmtId="43" fontId="0" fillId="12" borderId="1" xfId="1" applyNumberFormat="1" applyFont="1" applyFill="1" applyBorder="1" applyAlignment="1">
      <alignment horizontal="center" vertical="center" wrapText="1"/>
    </xf>
    <xf numFmtId="14" fontId="0" fillId="12" borderId="1" xfId="0" applyNumberFormat="1" applyFill="1" applyBorder="1" applyAlignment="1">
      <alignment horizontal="center" vertical="center" wrapText="1"/>
    </xf>
    <xf numFmtId="0" fontId="0" fillId="12" borderId="1" xfId="0" applyFill="1" applyBorder="1" applyAlignment="1">
      <alignment vertical="center" wrapText="1"/>
    </xf>
    <xf numFmtId="0" fontId="0" fillId="12" borderId="1" xfId="0" applyFill="1" applyBorder="1" applyAlignment="1">
      <alignment wrapText="1"/>
    </xf>
    <xf numFmtId="0" fontId="17" fillId="12" borderId="1" xfId="2" applyFont="1" applyFill="1" applyBorder="1" applyAlignment="1">
      <alignment horizontal="center" vertical="center" wrapText="1"/>
    </xf>
    <xf numFmtId="0" fontId="0" fillId="12" borderId="1" xfId="0" applyFill="1" applyBorder="1" applyAlignment="1">
      <alignment horizontal="center" wrapText="1"/>
    </xf>
    <xf numFmtId="0" fontId="0" fillId="13" borderId="1" xfId="0" applyFill="1" applyBorder="1" applyAlignment="1">
      <alignment horizontal="center" vertical="center"/>
    </xf>
    <xf numFmtId="0" fontId="6" fillId="13" borderId="1" xfId="0" applyFont="1" applyFill="1" applyBorder="1" applyAlignment="1">
      <alignment horizontal="center" vertical="center"/>
    </xf>
    <xf numFmtId="0" fontId="0" fillId="13" borderId="1" xfId="0" applyFill="1" applyBorder="1" applyAlignment="1">
      <alignment horizontal="center" vertical="center" wrapText="1"/>
    </xf>
    <xf numFmtId="43" fontId="0" fillId="13" borderId="1" xfId="1" applyFont="1" applyFill="1" applyBorder="1" applyAlignment="1">
      <alignment horizontal="center" vertical="center"/>
    </xf>
    <xf numFmtId="0" fontId="6" fillId="13" borderId="1" xfId="0" applyFont="1" applyFill="1" applyBorder="1" applyAlignment="1">
      <alignment horizontal="center" vertical="center" wrapText="1"/>
    </xf>
    <xf numFmtId="0" fontId="0" fillId="13" borderId="1" xfId="0" applyFill="1" applyBorder="1" applyAlignment="1">
      <alignment vertical="center"/>
    </xf>
    <xf numFmtId="14" fontId="0" fillId="13" borderId="1" xfId="0" applyNumberFormat="1" applyFill="1" applyBorder="1" applyAlignment="1">
      <alignment vertical="center"/>
    </xf>
    <xf numFmtId="14" fontId="0" fillId="13" borderId="1" xfId="0" applyNumberFormat="1" applyFill="1" applyBorder="1" applyAlignment="1">
      <alignment horizontal="center" vertical="center"/>
    </xf>
    <xf numFmtId="0" fontId="0" fillId="13" borderId="1" xfId="0" applyFont="1" applyFill="1" applyBorder="1" applyAlignment="1">
      <alignment horizontal="center" vertical="center"/>
    </xf>
    <xf numFmtId="14" fontId="0" fillId="13" borderId="1" xfId="0" applyNumberFormat="1" applyFont="1" applyFill="1" applyBorder="1" applyAlignment="1">
      <alignment horizontal="center" vertical="center"/>
    </xf>
    <xf numFmtId="0" fontId="0" fillId="14" borderId="1" xfId="0" applyFont="1" applyFill="1" applyBorder="1" applyAlignment="1">
      <alignment horizontal="center" vertical="center"/>
    </xf>
    <xf numFmtId="0" fontId="6" fillId="14" borderId="1" xfId="0" applyFont="1" applyFill="1" applyBorder="1" applyAlignment="1">
      <alignment horizontal="center" vertical="center" wrapText="1"/>
    </xf>
    <xf numFmtId="0" fontId="0" fillId="14" borderId="1" xfId="0" applyFill="1" applyBorder="1" applyAlignment="1">
      <alignment horizontal="center" vertical="center"/>
    </xf>
    <xf numFmtId="43" fontId="0" fillId="14" borderId="1" xfId="1" applyFont="1" applyFill="1" applyBorder="1" applyAlignment="1">
      <alignment horizontal="center" vertical="center"/>
    </xf>
    <xf numFmtId="0" fontId="0" fillId="14" borderId="1" xfId="0" applyFill="1" applyBorder="1" applyAlignment="1">
      <alignment horizontal="center"/>
    </xf>
    <xf numFmtId="14" fontId="0" fillId="14" borderId="1" xfId="0" applyNumberFormat="1" applyFill="1" applyBorder="1" applyAlignment="1">
      <alignment horizontal="center" vertical="center"/>
    </xf>
    <xf numFmtId="0" fontId="0" fillId="14" borderId="1" xfId="0" applyFill="1" applyBorder="1" applyAlignment="1">
      <alignment horizontal="center" vertical="center" wrapText="1"/>
    </xf>
    <xf numFmtId="0" fontId="6" fillId="14" borderId="1" xfId="0" applyFont="1" applyFill="1" applyBorder="1" applyAlignment="1">
      <alignment horizontal="center" wrapText="1"/>
    </xf>
    <xf numFmtId="0" fontId="6" fillId="14" borderId="1" xfId="0" applyFont="1" applyFill="1" applyBorder="1" applyAlignment="1">
      <alignment horizontal="center" vertical="center"/>
    </xf>
    <xf numFmtId="0" fontId="0" fillId="14" borderId="1" xfId="0" applyFill="1" applyBorder="1"/>
    <xf numFmtId="43" fontId="0" fillId="14" borderId="1" xfId="0" applyNumberFormat="1" applyFill="1" applyBorder="1" applyAlignment="1">
      <alignment horizontal="center" vertical="center"/>
    </xf>
    <xf numFmtId="0" fontId="0" fillId="13" borderId="1" xfId="0" applyFill="1" applyBorder="1"/>
    <xf numFmtId="43" fontId="0" fillId="13" borderId="1" xfId="0" applyNumberFormat="1" applyFill="1" applyBorder="1" applyAlignment="1">
      <alignment horizontal="center" vertical="center"/>
    </xf>
    <xf numFmtId="0" fontId="15" fillId="13" borderId="1" xfId="0" applyFont="1" applyFill="1" applyBorder="1" applyAlignment="1">
      <alignment horizontal="center" vertical="center"/>
    </xf>
    <xf numFmtId="43" fontId="0" fillId="13" borderId="1" xfId="0" applyNumberFormat="1" applyFill="1" applyBorder="1" applyAlignment="1">
      <alignment vertical="center"/>
    </xf>
    <xf numFmtId="0" fontId="11" fillId="13" borderId="1" xfId="0" applyFont="1" applyFill="1" applyBorder="1" applyAlignment="1">
      <alignment horizontal="center" vertical="center" wrapText="1"/>
    </xf>
    <xf numFmtId="43" fontId="0" fillId="13" borderId="1" xfId="1" applyFont="1" applyFill="1" applyBorder="1" applyAlignment="1">
      <alignment horizontal="center" vertical="center" wrapText="1"/>
    </xf>
    <xf numFmtId="0" fontId="15" fillId="13" borderId="1" xfId="0" applyFont="1" applyFill="1" applyBorder="1" applyAlignment="1">
      <alignment horizontal="center" vertical="center" wrapText="1"/>
    </xf>
    <xf numFmtId="0" fontId="3" fillId="2" borderId="0" xfId="0" applyFont="1" applyFill="1" applyAlignment="1">
      <alignment horizontal="center" vertical="center"/>
    </xf>
    <xf numFmtId="0" fontId="2" fillId="3" borderId="1" xfId="0" applyFont="1" applyFill="1" applyBorder="1" applyAlignment="1">
      <alignment horizontal="center"/>
    </xf>
    <xf numFmtId="43" fontId="18" fillId="15" borderId="1" xfId="0" applyNumberFormat="1" applyFont="1" applyFill="1" applyBorder="1" applyAlignment="1">
      <alignment horizontal="center" vertical="center"/>
    </xf>
    <xf numFmtId="43" fontId="18" fillId="15" borderId="2" xfId="0" applyNumberFormat="1" applyFont="1" applyFill="1" applyBorder="1" applyAlignment="1">
      <alignment horizontal="center" vertical="center"/>
    </xf>
    <xf numFmtId="43" fontId="18" fillId="15" borderId="1" xfId="1" applyFont="1" applyFill="1" applyBorder="1" applyAlignment="1">
      <alignment horizontal="center" vertical="center"/>
    </xf>
    <xf numFmtId="43" fontId="18" fillId="15" borderId="1" xfId="1" applyFont="1" applyFill="1" applyBorder="1" applyAlignment="1">
      <alignment horizontal="center" vertical="center" wrapText="1"/>
    </xf>
    <xf numFmtId="43" fontId="18" fillId="15" borderId="2" xfId="1" applyFont="1" applyFill="1" applyBorder="1" applyAlignment="1">
      <alignment horizontal="center" vertical="center"/>
    </xf>
    <xf numFmtId="43" fontId="18" fillId="15" borderId="1" xfId="0" applyNumberFormat="1" applyFont="1" applyFill="1" applyBorder="1" applyAlignment="1">
      <alignment vertical="center"/>
    </xf>
    <xf numFmtId="0" fontId="18" fillId="15" borderId="1" xfId="0" applyFont="1" applyFill="1" applyBorder="1"/>
    <xf numFmtId="43" fontId="18" fillId="15" borderId="1" xfId="0" applyNumberFormat="1" applyFont="1" applyFill="1" applyBorder="1" applyAlignment="1">
      <alignment horizontal="center" vertical="center" wrapText="1"/>
    </xf>
    <xf numFmtId="43" fontId="18" fillId="15" borderId="1" xfId="1" applyFont="1" applyFill="1" applyBorder="1" applyAlignment="1">
      <alignment vertical="center"/>
    </xf>
    <xf numFmtId="43" fontId="18" fillId="15" borderId="3" xfId="1" applyFont="1" applyFill="1" applyBorder="1" applyAlignment="1">
      <alignment horizontal="center" vertical="center"/>
    </xf>
    <xf numFmtId="43" fontId="18" fillId="15" borderId="1" xfId="1" applyNumberFormat="1" applyFont="1" applyFill="1" applyBorder="1" applyAlignment="1">
      <alignment horizontal="center" vertical="center"/>
    </xf>
    <xf numFmtId="43" fontId="18" fillId="15" borderId="1" xfId="1" applyNumberFormat="1" applyFont="1" applyFill="1" applyBorder="1" applyAlignment="1">
      <alignment horizontal="center" vertical="center" wrapText="1"/>
    </xf>
    <xf numFmtId="43" fontId="18" fillId="16" borderId="1" xfId="0" applyNumberFormat="1" applyFont="1" applyFill="1" applyBorder="1" applyAlignment="1">
      <alignment horizontal="center" vertical="center"/>
    </xf>
    <xf numFmtId="43" fontId="18" fillId="16" borderId="2" xfId="0" applyNumberFormat="1" applyFont="1" applyFill="1" applyBorder="1" applyAlignment="1">
      <alignment horizontal="center" vertical="center"/>
    </xf>
    <xf numFmtId="43" fontId="18" fillId="16" borderId="1" xfId="1" applyFont="1" applyFill="1" applyBorder="1" applyAlignment="1">
      <alignment horizontal="center" vertical="center"/>
    </xf>
    <xf numFmtId="43" fontId="18" fillId="16" borderId="1" xfId="1" applyFont="1" applyFill="1" applyBorder="1" applyAlignment="1">
      <alignment horizontal="center" vertical="center" wrapText="1"/>
    </xf>
    <xf numFmtId="43" fontId="18" fillId="16" borderId="2" xfId="1" applyFont="1" applyFill="1" applyBorder="1" applyAlignment="1">
      <alignment horizontal="center" vertical="center"/>
    </xf>
    <xf numFmtId="43" fontId="18" fillId="16" borderId="1" xfId="0" applyNumberFormat="1" applyFont="1" applyFill="1" applyBorder="1" applyAlignment="1">
      <alignment vertical="center"/>
    </xf>
    <xf numFmtId="0" fontId="18" fillId="16" borderId="1" xfId="0" applyFont="1" applyFill="1" applyBorder="1"/>
    <xf numFmtId="43" fontId="18" fillId="16" borderId="1" xfId="0" applyNumberFormat="1" applyFont="1" applyFill="1" applyBorder="1" applyAlignment="1">
      <alignment horizontal="center" vertical="center" wrapText="1"/>
    </xf>
    <xf numFmtId="43" fontId="18" fillId="16" borderId="3" xfId="1" applyFont="1" applyFill="1" applyBorder="1" applyAlignment="1">
      <alignment horizontal="center" vertical="center"/>
    </xf>
    <xf numFmtId="43" fontId="18" fillId="16" borderId="1" xfId="1" applyNumberFormat="1" applyFont="1" applyFill="1" applyBorder="1" applyAlignment="1">
      <alignment horizontal="center" vertical="center"/>
    </xf>
    <xf numFmtId="43" fontId="18" fillId="16" borderId="1" xfId="1" applyNumberFormat="1" applyFont="1" applyFill="1" applyBorder="1" applyAlignment="1">
      <alignment horizontal="center" vertical="center" wrapText="1"/>
    </xf>
  </cellXfs>
  <cellStyles count="4">
    <cellStyle name="Hipervínculo" xfId="2" builtinId="8"/>
    <cellStyle name="Millares" xfId="1" builtinId="3"/>
    <cellStyle name="Millares 2" xfId="3" xr:uid="{988A914F-4643-4C50-8DE8-CBE17239D16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ecop.gov.co/CO1BusinessLine/Tendering/ProcedureEdit/View?ProfileName=CCE-11-Procedimiento_Publicidad&amp;PPI=CO1.PPI.41428730&amp;DocUniqueName=Consulta&amp;DocTypeName=NextWay.Entities.Marketplace.Tendering.ProcedureRequest&amp;ProfileVersion=12&amp;DocUniqueIdentifier=CO1.REQ.8729812&amp;prevCtxUrl=https%3a%2f%2fwww.secop.gov.co%2fCO1BusinessLine%2fTendering%2fBuyerWorkArea%2fIndex%3fDocUniqueIdentifier%3dCO1.BDOS.8574815&amp;prevCtxLbl=&amp;Messages=Publicado%20|Success" TargetMode="External"/><Relationship Id="rId3" Type="http://schemas.openxmlformats.org/officeDocument/2006/relationships/hyperlink" Target="https://www.secop.gov.co/CO1BusinessLine/Tendering/ProcedureEdit/View?ProfileName=CCE-11-Procedimiento_Publicidad&amp;PPI=CO1.PPI.37919857&amp;DocUniqueName=Consulta&amp;DocTypeName=NextWay.Entities.Marketplace.Tendering.ProcedureRequest&amp;ProfileVersion=12&amp;DocUniqueIdentifier=CO1.REQ.7884497&amp;prevCtxUrl=https%3a%2f%2fwww.secop.gov.co%2fCO1BusinessLine%2fTendering%2fBuyerWorkArea%2fIndex%3fDocUniqueIdentifier%3dCO1.BDOS.7746589&amp;prevCtxLbl=&amp;Messages=Publicado%20|Success" TargetMode="External"/><Relationship Id="rId7" Type="http://schemas.openxmlformats.org/officeDocument/2006/relationships/hyperlink" Target="https://www.secop.gov.co/CO1BusinessLine/Tendering/ProcedureEdit/View?docUniqueIdentifier=CO1.REQ.8099549&amp;prevCtxLbl=Proceso&amp;prevCtxUrl=https%3a%2f%2fwww.secop.gov.co%3a443%2fCO1BusinessLine%2fTendering%2fBuyerWorkArea%2fIndex%3fdocUniqueIdentifier%3dCO1.BDOS.7958797" TargetMode="External"/><Relationship Id="rId2" Type="http://schemas.openxmlformats.org/officeDocument/2006/relationships/hyperlink" Target="https://www.secop.gov.co/CO1BusinessLine/Tendering/ProcedureEdit/View?ProfileName=CCE-11-Procedimiento_Publicidad&amp;PPI=CO1.PPI.37919823&amp;DocUniqueName=Consulta&amp;DocTypeName=NextWay.Entities.Marketplace.Tendering.ProcedureRequest&amp;ProfileVersion=12&amp;DocUniqueIdentifier=CO1.REQ.7884162&amp;prevCtxUrl=https%3a%2f%2fwww.secop.gov.co%2fCO1BusinessLine%2fTendering%2fBuyerWorkArea%2fIndex%3fDocUniqueIdentifier%3dCO1.BDOS.7746967&amp;prevCtxLbl=&amp;Messages=Publicado%20|Success" TargetMode="External"/><Relationship Id="rId1" Type="http://schemas.openxmlformats.org/officeDocument/2006/relationships/hyperlink" Target="https://www.secop.gov.co/CO1BusinessLine/Tendering/ProcedureEdit/View?ProfileName=CCE-11-Procedimiento_Publicidad&amp;PPI=CO1.PPI.37919372&amp;DocUniqueName=Consulta&amp;DocTypeName=NextWay.Entities.Marketplace.Tendering.ProcedureRequest&amp;ProfileVersion=12&amp;DocUniqueIdentifier=CO1.REQ.7884232&amp;prevCtxUrl=https%3a%2f%2fwww.secop.gov.co%2fCO1BusinessLine%2fTendering%2fBuyerWorkArea%2fIndex%3fDocUniqueIdentifier%3dCO1.BDOS.7746567&amp;prevCtxLbl=&amp;Messages=Publicado%20|Success" TargetMode="External"/><Relationship Id="rId6" Type="http://schemas.openxmlformats.org/officeDocument/2006/relationships/hyperlink" Target="https://www.secop.gov.co/CO1BusinessLine/Tendering/ProcedureEdit/View?docUniqueIdentifier=CO1.REQ.7844573&amp;prevCtxLbl=Proceso&amp;prevCtxUrl=https%3a%2f%2fwww.secop.gov.co%3a443%2fCO1BusinessLine%2fTendering%2fBuyerWorkArea%2fIndex%3fdocUniqueIdentifier%3dCO1.BDOS.7707891" TargetMode="External"/><Relationship Id="rId5" Type="http://schemas.openxmlformats.org/officeDocument/2006/relationships/hyperlink" Target="https://www.secop.gov.co/CO1BusinessLine/Tendering/ProcedureEdit/View?docUniqueIdentifier=CO1.REQ.7838973&amp;prevCtxLbl=Proceso&amp;prevCtxUrl=https%3a%2f%2fwww.secop.gov.co%3a443%2fCO1BusinessLine%2fTendering%2fBuyerWorkArea%2fIndex%3fdocUniqueIdentifier%3dCO1.BDOS.7701884" TargetMode="External"/><Relationship Id="rId4" Type="http://schemas.openxmlformats.org/officeDocument/2006/relationships/hyperlink" Target="https://www.secop.gov.co/CO1BusinessLine/Tendering/ProcedureEdit/View?docUniqueIdentifier=CO1.REQ.7830658&amp;prevCtxLbl=Proceso&amp;prevCtxUrl=https%3a%2f%2fwww.secop.gov.co%3a443%2fCO1BusinessLine%2fTendering%2fBuyerWorkArea%2fIndex%3fdocUniqueIdentifier%3dCO1.BDOS.7693576"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7419D-18FF-49A1-8C05-D624DB93D355}">
  <dimension ref="A1:R190"/>
  <sheetViews>
    <sheetView tabSelected="1" zoomScale="90" zoomScaleNormal="90" workbookViewId="0">
      <pane ySplit="5" topLeftCell="A6" activePane="bottomLeft" state="frozen"/>
      <selection activeCell="E1" sqref="E1"/>
      <selection pane="bottomLeft" activeCell="K199" sqref="K199"/>
    </sheetView>
  </sheetViews>
  <sheetFormatPr baseColWidth="10" defaultRowHeight="14.25"/>
  <cols>
    <col min="1" max="1" width="16.375" customWidth="1"/>
    <col min="2" max="2" width="44.75" customWidth="1"/>
    <col min="3" max="3" width="44" customWidth="1"/>
    <col min="4" max="4" width="15.25" customWidth="1"/>
    <col min="5" max="5" width="24.75" customWidth="1"/>
    <col min="6" max="6" width="15.125" customWidth="1"/>
    <col min="7" max="7" width="14.625" customWidth="1"/>
    <col min="8" max="8" width="22.75" customWidth="1"/>
    <col min="9" max="9" width="22.625" customWidth="1"/>
    <col min="10" max="10" width="17.125" customWidth="1"/>
    <col min="11" max="11" width="25.625" customWidth="1"/>
    <col min="16" max="16" width="13.125" customWidth="1"/>
    <col min="17" max="17" width="88.25" customWidth="1"/>
  </cols>
  <sheetData>
    <row r="1" spans="1:18">
      <c r="A1" s="176" t="s">
        <v>0</v>
      </c>
      <c r="B1" s="176"/>
      <c r="C1" s="176"/>
      <c r="D1" s="176"/>
      <c r="E1" s="176"/>
      <c r="F1" s="176"/>
      <c r="G1" s="176"/>
      <c r="H1" s="176"/>
      <c r="I1" s="176"/>
      <c r="J1" s="176"/>
      <c r="K1" s="176"/>
      <c r="L1" s="176"/>
      <c r="M1" s="176"/>
      <c r="N1" s="176"/>
      <c r="O1" s="176"/>
      <c r="P1" s="176"/>
      <c r="Q1" s="176"/>
      <c r="R1" s="176"/>
    </row>
    <row r="2" spans="1:18">
      <c r="A2" s="176"/>
      <c r="B2" s="176"/>
      <c r="C2" s="176"/>
      <c r="D2" s="176"/>
      <c r="E2" s="176"/>
      <c r="F2" s="176"/>
      <c r="G2" s="176"/>
      <c r="H2" s="176"/>
      <c r="I2" s="176"/>
      <c r="J2" s="176"/>
      <c r="K2" s="176"/>
      <c r="L2" s="176"/>
      <c r="M2" s="176"/>
      <c r="N2" s="176"/>
      <c r="O2" s="176"/>
      <c r="P2" s="176"/>
      <c r="Q2" s="176"/>
      <c r="R2" s="176"/>
    </row>
    <row r="3" spans="1:18">
      <c r="A3" s="176"/>
      <c r="B3" s="176"/>
      <c r="C3" s="176"/>
      <c r="D3" s="176"/>
      <c r="E3" s="176"/>
      <c r="F3" s="176"/>
      <c r="G3" s="176"/>
      <c r="H3" s="176"/>
      <c r="I3" s="176"/>
      <c r="J3" s="176"/>
      <c r="K3" s="176"/>
      <c r="L3" s="176"/>
      <c r="M3" s="176"/>
      <c r="N3" s="176"/>
      <c r="O3" s="176"/>
      <c r="P3" s="176"/>
      <c r="Q3" s="176"/>
      <c r="R3" s="176"/>
    </row>
    <row r="4" spans="1:18" ht="15">
      <c r="L4" s="177" t="s">
        <v>12</v>
      </c>
      <c r="M4" s="177"/>
      <c r="N4" s="177" t="s">
        <v>13</v>
      </c>
      <c r="O4" s="177"/>
    </row>
    <row r="5" spans="1:18" ht="15">
      <c r="A5" s="1" t="s">
        <v>1</v>
      </c>
      <c r="B5" s="1" t="s">
        <v>135</v>
      </c>
      <c r="C5" s="1" t="s">
        <v>44</v>
      </c>
      <c r="D5" s="1" t="s">
        <v>2</v>
      </c>
      <c r="E5" s="1" t="s">
        <v>3</v>
      </c>
      <c r="F5" s="1" t="s">
        <v>4</v>
      </c>
      <c r="G5" s="1" t="s">
        <v>5</v>
      </c>
      <c r="H5" s="1" t="s">
        <v>7</v>
      </c>
      <c r="I5" s="1" t="s">
        <v>6</v>
      </c>
      <c r="J5" s="1" t="s">
        <v>8</v>
      </c>
      <c r="K5" s="1" t="s">
        <v>9</v>
      </c>
      <c r="L5" s="1" t="s">
        <v>10</v>
      </c>
      <c r="M5" s="1" t="s">
        <v>11</v>
      </c>
      <c r="N5" s="1" t="s">
        <v>10</v>
      </c>
      <c r="O5" s="1" t="s">
        <v>11</v>
      </c>
      <c r="P5" s="1" t="s">
        <v>14</v>
      </c>
      <c r="Q5" s="1" t="s">
        <v>15</v>
      </c>
    </row>
    <row r="6" spans="1:18" ht="90" customHeight="1">
      <c r="A6" s="2" t="s">
        <v>16</v>
      </c>
      <c r="B6" s="3" t="s">
        <v>136</v>
      </c>
      <c r="C6" s="3" t="s">
        <v>38</v>
      </c>
      <c r="D6" s="4" t="s">
        <v>39</v>
      </c>
      <c r="E6" s="5">
        <v>22800000</v>
      </c>
      <c r="F6" s="6">
        <f>E6/12</f>
        <v>1900000</v>
      </c>
      <c r="G6" s="6"/>
      <c r="H6" s="178">
        <v>22800000</v>
      </c>
      <c r="I6" s="190">
        <f t="shared" ref="I6:I18" si="0">E6-H6</f>
        <v>0</v>
      </c>
      <c r="J6" s="7">
        <v>45660</v>
      </c>
      <c r="K6" s="7">
        <v>46015</v>
      </c>
      <c r="L6" s="2" t="s">
        <v>40</v>
      </c>
      <c r="M6" s="7">
        <v>45659</v>
      </c>
      <c r="N6" s="2" t="s">
        <v>42</v>
      </c>
      <c r="O6" s="7">
        <v>45660</v>
      </c>
      <c r="P6" s="2">
        <f t="shared" ref="P6:P25" si="1">K6-J6</f>
        <v>355</v>
      </c>
      <c r="Q6" s="3" t="s">
        <v>43</v>
      </c>
    </row>
    <row r="7" spans="1:18" ht="85.5">
      <c r="A7" s="2" t="s">
        <v>17</v>
      </c>
      <c r="B7" s="3" t="s">
        <v>137</v>
      </c>
      <c r="C7" s="2" t="s">
        <v>45</v>
      </c>
      <c r="D7" s="4" t="s">
        <v>46</v>
      </c>
      <c r="E7" s="5">
        <v>12720000</v>
      </c>
      <c r="F7" s="6">
        <f>E7/6</f>
        <v>2120000</v>
      </c>
      <c r="G7" s="2"/>
      <c r="H7" s="178">
        <v>12720000</v>
      </c>
      <c r="I7" s="190">
        <f t="shared" si="0"/>
        <v>0</v>
      </c>
      <c r="J7" s="7">
        <v>45660</v>
      </c>
      <c r="K7" s="7">
        <v>45830</v>
      </c>
      <c r="L7" s="2" t="s">
        <v>765</v>
      </c>
      <c r="M7" s="7">
        <v>45659</v>
      </c>
      <c r="N7" s="2" t="s">
        <v>96</v>
      </c>
      <c r="O7" s="7">
        <v>45660</v>
      </c>
      <c r="P7" s="2">
        <f t="shared" si="1"/>
        <v>170</v>
      </c>
      <c r="Q7" s="3" t="s">
        <v>47</v>
      </c>
    </row>
    <row r="8" spans="1:18" ht="99.75">
      <c r="A8" s="2" t="s">
        <v>18</v>
      </c>
      <c r="B8" s="3" t="s">
        <v>138</v>
      </c>
      <c r="C8" s="3" t="s">
        <v>48</v>
      </c>
      <c r="D8" s="10" t="s">
        <v>49</v>
      </c>
      <c r="E8" s="5">
        <v>21000000</v>
      </c>
      <c r="F8" s="6">
        <f>E8/12</f>
        <v>1750000</v>
      </c>
      <c r="G8" s="2"/>
      <c r="H8" s="178">
        <v>21000000</v>
      </c>
      <c r="I8" s="190">
        <f t="shared" si="0"/>
        <v>0</v>
      </c>
      <c r="J8" s="7">
        <v>45660</v>
      </c>
      <c r="K8" s="7">
        <v>46015</v>
      </c>
      <c r="L8" s="2" t="s">
        <v>51</v>
      </c>
      <c r="M8" s="7">
        <v>45659</v>
      </c>
      <c r="N8" s="2" t="s">
        <v>52</v>
      </c>
      <c r="O8" s="7">
        <v>45660</v>
      </c>
      <c r="P8" s="2">
        <f t="shared" si="1"/>
        <v>355</v>
      </c>
      <c r="Q8" s="9" t="s">
        <v>50</v>
      </c>
    </row>
    <row r="9" spans="1:18" ht="85.5">
      <c r="A9" s="12" t="s">
        <v>19</v>
      </c>
      <c r="B9" s="13" t="s">
        <v>139</v>
      </c>
      <c r="C9" s="13" t="s">
        <v>53</v>
      </c>
      <c r="D9" s="8" t="s">
        <v>54</v>
      </c>
      <c r="E9" s="14">
        <v>13573512</v>
      </c>
      <c r="F9" s="15">
        <f>E9/6</f>
        <v>2262252</v>
      </c>
      <c r="G9" s="12"/>
      <c r="H9" s="179">
        <v>13573512</v>
      </c>
      <c r="I9" s="191">
        <f>E9-H9</f>
        <v>0</v>
      </c>
      <c r="J9" s="16">
        <v>45671</v>
      </c>
      <c r="K9" s="16">
        <v>45830</v>
      </c>
      <c r="L9" s="12" t="s">
        <v>55</v>
      </c>
      <c r="M9" s="12" t="s">
        <v>56</v>
      </c>
      <c r="N9" s="12" t="s">
        <v>57</v>
      </c>
      <c r="O9" s="16">
        <v>45671</v>
      </c>
      <c r="P9" s="12">
        <f t="shared" si="1"/>
        <v>159</v>
      </c>
      <c r="Q9" s="17" t="s">
        <v>58</v>
      </c>
    </row>
    <row r="10" spans="1:18" ht="85.5">
      <c r="A10" s="2" t="s">
        <v>20</v>
      </c>
      <c r="B10" s="3" t="s">
        <v>140</v>
      </c>
      <c r="C10" s="2" t="s">
        <v>59</v>
      </c>
      <c r="D10" s="18" t="s">
        <v>60</v>
      </c>
      <c r="E10" s="5">
        <v>21000000</v>
      </c>
      <c r="F10" s="6">
        <f>E10/12</f>
        <v>1750000</v>
      </c>
      <c r="G10" s="2"/>
      <c r="H10" s="178">
        <v>21000000</v>
      </c>
      <c r="I10" s="190">
        <f t="shared" si="0"/>
        <v>0</v>
      </c>
      <c r="J10" s="7">
        <v>45671</v>
      </c>
      <c r="K10" s="7">
        <v>46015</v>
      </c>
      <c r="L10" s="2" t="s">
        <v>61</v>
      </c>
      <c r="M10" s="7">
        <v>45660</v>
      </c>
      <c r="N10" s="2" t="s">
        <v>62</v>
      </c>
      <c r="O10" s="7">
        <v>45671</v>
      </c>
      <c r="P10" s="2">
        <f t="shared" si="1"/>
        <v>344</v>
      </c>
      <c r="Q10" s="9" t="s">
        <v>63</v>
      </c>
    </row>
    <row r="11" spans="1:18" ht="85.5">
      <c r="A11" s="2" t="s">
        <v>21</v>
      </c>
      <c r="B11" s="3" t="s">
        <v>137</v>
      </c>
      <c r="C11" s="19" t="s">
        <v>64</v>
      </c>
      <c r="D11" s="18" t="s">
        <v>65</v>
      </c>
      <c r="E11" s="5">
        <v>12720000</v>
      </c>
      <c r="F11" s="6">
        <f>E11/6</f>
        <v>2120000</v>
      </c>
      <c r="G11" s="2"/>
      <c r="H11" s="178">
        <v>12720000</v>
      </c>
      <c r="I11" s="190">
        <f t="shared" si="0"/>
        <v>0</v>
      </c>
      <c r="J11" s="7">
        <v>45671</v>
      </c>
      <c r="K11" s="7">
        <v>45830</v>
      </c>
      <c r="L11" s="2" t="s">
        <v>518</v>
      </c>
      <c r="M11" s="7">
        <v>45660</v>
      </c>
      <c r="N11" s="2" t="s">
        <v>121</v>
      </c>
      <c r="O11" s="7">
        <v>45671</v>
      </c>
      <c r="P11" s="2">
        <f t="shared" si="1"/>
        <v>159</v>
      </c>
      <c r="Q11" s="9" t="s">
        <v>66</v>
      </c>
    </row>
    <row r="12" spans="1:18" ht="85.5">
      <c r="A12" s="2" t="s">
        <v>22</v>
      </c>
      <c r="B12" s="3" t="s">
        <v>140</v>
      </c>
      <c r="C12" s="2" t="s">
        <v>67</v>
      </c>
      <c r="D12" s="18" t="s">
        <v>68</v>
      </c>
      <c r="E12" s="5">
        <v>12084000</v>
      </c>
      <c r="F12" s="6">
        <f>E12/6</f>
        <v>2014000</v>
      </c>
      <c r="G12" s="2"/>
      <c r="H12" s="178">
        <v>12084000</v>
      </c>
      <c r="I12" s="190">
        <f t="shared" si="0"/>
        <v>0</v>
      </c>
      <c r="J12" s="7">
        <v>45671</v>
      </c>
      <c r="K12" s="7">
        <v>45830</v>
      </c>
      <c r="L12" s="2" t="s">
        <v>70</v>
      </c>
      <c r="M12" s="7">
        <v>45660</v>
      </c>
      <c r="N12" s="2" t="s">
        <v>71</v>
      </c>
      <c r="O12" s="7">
        <v>45671</v>
      </c>
      <c r="P12" s="2">
        <f t="shared" si="1"/>
        <v>159</v>
      </c>
      <c r="Q12" s="9" t="s">
        <v>69</v>
      </c>
    </row>
    <row r="13" spans="1:18" ht="85.5">
      <c r="A13" s="2" t="s">
        <v>23</v>
      </c>
      <c r="B13" s="3" t="s">
        <v>140</v>
      </c>
      <c r="C13" s="18" t="s">
        <v>72</v>
      </c>
      <c r="D13" s="18" t="s">
        <v>73</v>
      </c>
      <c r="E13" s="5">
        <v>12084000</v>
      </c>
      <c r="F13" s="6">
        <f>E13/6</f>
        <v>2014000</v>
      </c>
      <c r="G13" s="2"/>
      <c r="H13" s="178">
        <v>12084000</v>
      </c>
      <c r="I13" s="190">
        <f>E13-H13</f>
        <v>0</v>
      </c>
      <c r="J13" s="7">
        <v>45671</v>
      </c>
      <c r="K13" s="7">
        <v>45830</v>
      </c>
      <c r="L13" s="2" t="s">
        <v>74</v>
      </c>
      <c r="M13" s="7">
        <v>45660</v>
      </c>
      <c r="N13" s="2" t="s">
        <v>75</v>
      </c>
      <c r="O13" s="7">
        <v>45671</v>
      </c>
      <c r="P13" s="2">
        <f t="shared" si="1"/>
        <v>159</v>
      </c>
      <c r="Q13" s="9" t="s">
        <v>76</v>
      </c>
    </row>
    <row r="14" spans="1:18" ht="85.5">
      <c r="A14" s="2" t="s">
        <v>24</v>
      </c>
      <c r="B14" s="3" t="s">
        <v>141</v>
      </c>
      <c r="C14" s="18" t="s">
        <v>77</v>
      </c>
      <c r="D14" s="18" t="s">
        <v>78</v>
      </c>
      <c r="E14" s="5">
        <v>12720000</v>
      </c>
      <c r="F14" s="5">
        <f>E14/6</f>
        <v>2120000</v>
      </c>
      <c r="G14" s="5"/>
      <c r="H14" s="180">
        <v>12720000</v>
      </c>
      <c r="I14" s="192">
        <f t="shared" si="0"/>
        <v>0</v>
      </c>
      <c r="J14" s="7">
        <v>45671</v>
      </c>
      <c r="K14" s="7">
        <v>45830</v>
      </c>
      <c r="L14" s="2" t="s">
        <v>79</v>
      </c>
      <c r="M14" s="7">
        <v>45660</v>
      </c>
      <c r="N14" s="2" t="s">
        <v>80</v>
      </c>
      <c r="O14" s="7">
        <v>45671</v>
      </c>
      <c r="P14" s="2">
        <f t="shared" si="1"/>
        <v>159</v>
      </c>
      <c r="Q14" s="9" t="s">
        <v>81</v>
      </c>
    </row>
    <row r="15" spans="1:18" ht="156.75">
      <c r="A15" s="2" t="s">
        <v>25</v>
      </c>
      <c r="B15" s="3" t="s">
        <v>142</v>
      </c>
      <c r="C15" s="2" t="s">
        <v>82</v>
      </c>
      <c r="D15" s="2" t="s">
        <v>83</v>
      </c>
      <c r="E15" s="5">
        <v>7000000</v>
      </c>
      <c r="F15" s="5">
        <f>E15/4</f>
        <v>1750000</v>
      </c>
      <c r="G15" s="5"/>
      <c r="H15" s="180">
        <v>7000000</v>
      </c>
      <c r="I15" s="192">
        <f t="shared" si="0"/>
        <v>0</v>
      </c>
      <c r="J15" s="7">
        <v>45671</v>
      </c>
      <c r="K15" s="7">
        <v>45777</v>
      </c>
      <c r="L15" s="2" t="s">
        <v>519</v>
      </c>
      <c r="M15" s="7">
        <v>45660</v>
      </c>
      <c r="N15" s="2" t="s">
        <v>520</v>
      </c>
      <c r="O15" s="7">
        <v>45671</v>
      </c>
      <c r="P15" s="2">
        <f t="shared" si="1"/>
        <v>106</v>
      </c>
      <c r="Q15" s="3" t="s">
        <v>84</v>
      </c>
    </row>
    <row r="16" spans="1:18" ht="85.5">
      <c r="A16" s="2" t="s">
        <v>26</v>
      </c>
      <c r="B16" s="3" t="s">
        <v>143</v>
      </c>
      <c r="C16" s="18" t="s">
        <v>85</v>
      </c>
      <c r="D16" s="18" t="s">
        <v>86</v>
      </c>
      <c r="E16" s="5">
        <v>21000000</v>
      </c>
      <c r="F16" s="5">
        <f>E16/12</f>
        <v>1750000</v>
      </c>
      <c r="G16" s="5"/>
      <c r="H16" s="180">
        <v>21000000</v>
      </c>
      <c r="I16" s="192">
        <f t="shared" si="0"/>
        <v>0</v>
      </c>
      <c r="J16" s="7">
        <v>45671</v>
      </c>
      <c r="K16" s="7">
        <v>46015</v>
      </c>
      <c r="L16" s="2" t="s">
        <v>87</v>
      </c>
      <c r="M16" s="7">
        <v>45660</v>
      </c>
      <c r="N16" s="2" t="s">
        <v>88</v>
      </c>
      <c r="O16" s="7">
        <v>45671</v>
      </c>
      <c r="P16" s="2">
        <f t="shared" si="1"/>
        <v>344</v>
      </c>
      <c r="Q16" s="9" t="s">
        <v>89</v>
      </c>
    </row>
    <row r="17" spans="1:17" ht="99.75">
      <c r="A17" s="2" t="s">
        <v>27</v>
      </c>
      <c r="B17" s="3" t="s">
        <v>144</v>
      </c>
      <c r="C17" s="18" t="s">
        <v>90</v>
      </c>
      <c r="D17" s="18" t="s">
        <v>91</v>
      </c>
      <c r="E17" s="20">
        <v>21000000</v>
      </c>
      <c r="F17" s="20">
        <f>E17/12</f>
        <v>1750000</v>
      </c>
      <c r="G17" s="20"/>
      <c r="H17" s="180">
        <v>21000000</v>
      </c>
      <c r="I17" s="192">
        <f t="shared" si="0"/>
        <v>0</v>
      </c>
      <c r="J17" s="7">
        <v>45671</v>
      </c>
      <c r="K17" s="7">
        <v>46015</v>
      </c>
      <c r="L17" s="2" t="s">
        <v>42</v>
      </c>
      <c r="M17" s="7">
        <v>45660</v>
      </c>
      <c r="N17" s="2" t="s">
        <v>521</v>
      </c>
      <c r="O17" s="7">
        <v>45671</v>
      </c>
      <c r="P17" s="2">
        <f t="shared" si="1"/>
        <v>344</v>
      </c>
      <c r="Q17" s="3" t="s">
        <v>92</v>
      </c>
    </row>
    <row r="18" spans="1:17" ht="85.5">
      <c r="A18" s="2" t="s">
        <v>28</v>
      </c>
      <c r="B18" s="3" t="s">
        <v>145</v>
      </c>
      <c r="C18" s="2" t="s">
        <v>93</v>
      </c>
      <c r="D18" s="11" t="s">
        <v>94</v>
      </c>
      <c r="E18" s="5">
        <v>21000000</v>
      </c>
      <c r="F18" s="5">
        <f>E18/12</f>
        <v>1750000</v>
      </c>
      <c r="G18" s="5"/>
      <c r="H18" s="180">
        <v>21000000</v>
      </c>
      <c r="I18" s="192">
        <f t="shared" si="0"/>
        <v>0</v>
      </c>
      <c r="J18" s="7">
        <v>45671</v>
      </c>
      <c r="K18" s="7">
        <v>46015</v>
      </c>
      <c r="L18" s="2" t="s">
        <v>96</v>
      </c>
      <c r="M18" s="7">
        <v>45660</v>
      </c>
      <c r="N18" s="2" t="s">
        <v>95</v>
      </c>
      <c r="O18" s="7">
        <v>45671</v>
      </c>
      <c r="P18" s="2">
        <f t="shared" si="1"/>
        <v>344</v>
      </c>
      <c r="Q18" s="9" t="s">
        <v>97</v>
      </c>
    </row>
    <row r="19" spans="1:17" ht="85.5">
      <c r="A19" s="2" t="s">
        <v>29</v>
      </c>
      <c r="B19" s="3" t="s">
        <v>146</v>
      </c>
      <c r="C19" s="2" t="s">
        <v>98</v>
      </c>
      <c r="D19" s="2" t="s">
        <v>100</v>
      </c>
      <c r="E19" s="21">
        <v>3250000</v>
      </c>
      <c r="F19" s="21">
        <f>E19/1</f>
        <v>3250000</v>
      </c>
      <c r="G19" s="21"/>
      <c r="H19" s="181">
        <f>F19</f>
        <v>3250000</v>
      </c>
      <c r="I19" s="193">
        <f>E19-F19</f>
        <v>0</v>
      </c>
      <c r="J19" s="7">
        <v>45671</v>
      </c>
      <c r="K19" s="7">
        <v>45688</v>
      </c>
      <c r="L19" s="2" t="s">
        <v>52</v>
      </c>
      <c r="M19" s="7">
        <v>45660</v>
      </c>
      <c r="N19" s="2" t="s">
        <v>106</v>
      </c>
      <c r="O19" s="7">
        <v>45671</v>
      </c>
      <c r="P19" s="2">
        <f t="shared" si="1"/>
        <v>17</v>
      </c>
      <c r="Q19" s="9" t="s">
        <v>99</v>
      </c>
    </row>
    <row r="20" spans="1:17" ht="85.5">
      <c r="A20" s="12" t="s">
        <v>30</v>
      </c>
      <c r="B20" s="13" t="s">
        <v>147</v>
      </c>
      <c r="C20" s="12" t="s">
        <v>101</v>
      </c>
      <c r="D20" s="11" t="s">
        <v>102</v>
      </c>
      <c r="E20" s="14">
        <v>3392000</v>
      </c>
      <c r="F20" s="14">
        <f>E20/1</f>
        <v>3392000</v>
      </c>
      <c r="G20" s="14"/>
      <c r="H20" s="182">
        <f>F20</f>
        <v>3392000</v>
      </c>
      <c r="I20" s="194">
        <f>E20-F20</f>
        <v>0</v>
      </c>
      <c r="J20" s="16">
        <v>45671</v>
      </c>
      <c r="K20" s="16">
        <v>45688</v>
      </c>
      <c r="L20" s="12" t="s">
        <v>103</v>
      </c>
      <c r="M20" s="16">
        <v>45660</v>
      </c>
      <c r="N20" s="12" t="s">
        <v>104</v>
      </c>
      <c r="O20" s="16">
        <v>45671</v>
      </c>
      <c r="P20" s="12">
        <f t="shared" si="1"/>
        <v>17</v>
      </c>
      <c r="Q20" s="17" t="s">
        <v>105</v>
      </c>
    </row>
    <row r="21" spans="1:17" ht="85.5">
      <c r="A21" s="2" t="s">
        <v>31</v>
      </c>
      <c r="B21" s="3" t="s">
        <v>148</v>
      </c>
      <c r="C21" s="18" t="s">
        <v>107</v>
      </c>
      <c r="D21" s="18" t="s">
        <v>108</v>
      </c>
      <c r="E21" s="5">
        <v>8942796</v>
      </c>
      <c r="F21" s="6">
        <f t="shared" ref="F21:F27" si="2">E21/6</f>
        <v>1490466</v>
      </c>
      <c r="G21" s="2"/>
      <c r="H21" s="178">
        <v>8942796</v>
      </c>
      <c r="I21" s="190">
        <f>E21-H21</f>
        <v>0</v>
      </c>
      <c r="J21" s="7">
        <v>45671</v>
      </c>
      <c r="K21" s="7">
        <v>45830</v>
      </c>
      <c r="L21" s="2" t="s">
        <v>109</v>
      </c>
      <c r="M21" s="7">
        <v>45660</v>
      </c>
      <c r="N21" s="2" t="s">
        <v>110</v>
      </c>
      <c r="O21" s="7">
        <v>45671</v>
      </c>
      <c r="P21" s="2">
        <f t="shared" si="1"/>
        <v>159</v>
      </c>
      <c r="Q21" s="9" t="s">
        <v>111</v>
      </c>
    </row>
    <row r="22" spans="1:17" ht="85.5">
      <c r="A22" s="2" t="s">
        <v>32</v>
      </c>
      <c r="B22" s="3" t="s">
        <v>149</v>
      </c>
      <c r="C22" s="18" t="s">
        <v>112</v>
      </c>
      <c r="D22" s="18" t="s">
        <v>113</v>
      </c>
      <c r="E22" s="5">
        <v>25122000</v>
      </c>
      <c r="F22" s="6">
        <f t="shared" si="2"/>
        <v>4187000</v>
      </c>
      <c r="G22" s="2"/>
      <c r="H22" s="178">
        <v>25122000</v>
      </c>
      <c r="I22" s="190">
        <f t="shared" ref="I22:I27" si="3">E22-H22</f>
        <v>0</v>
      </c>
      <c r="J22" s="7">
        <v>45671</v>
      </c>
      <c r="K22" s="7">
        <v>45830</v>
      </c>
      <c r="L22" s="2" t="s">
        <v>57</v>
      </c>
      <c r="M22" s="7">
        <v>45660</v>
      </c>
      <c r="N22" s="2" t="s">
        <v>522</v>
      </c>
      <c r="O22" s="7">
        <v>45671</v>
      </c>
      <c r="P22" s="2">
        <f t="shared" si="1"/>
        <v>159</v>
      </c>
      <c r="Q22" s="9" t="s">
        <v>114</v>
      </c>
    </row>
    <row r="23" spans="1:17" ht="114.75" customHeight="1">
      <c r="A23" s="2" t="s">
        <v>33</v>
      </c>
      <c r="B23" s="3" t="s">
        <v>150</v>
      </c>
      <c r="C23" s="2" t="s">
        <v>115</v>
      </c>
      <c r="D23" s="2" t="s">
        <v>116</v>
      </c>
      <c r="E23" s="5">
        <v>24168000</v>
      </c>
      <c r="F23" s="6">
        <f t="shared" si="2"/>
        <v>4028000</v>
      </c>
      <c r="G23" s="2"/>
      <c r="H23" s="178">
        <v>24168000</v>
      </c>
      <c r="I23" s="190">
        <f t="shared" si="3"/>
        <v>0</v>
      </c>
      <c r="J23" s="7">
        <v>45672</v>
      </c>
      <c r="K23" s="7">
        <v>45830</v>
      </c>
      <c r="L23" s="2" t="s">
        <v>62</v>
      </c>
      <c r="M23" s="7">
        <v>45660</v>
      </c>
      <c r="N23" s="2" t="s">
        <v>117</v>
      </c>
      <c r="O23" s="7">
        <v>45672</v>
      </c>
      <c r="P23" s="2">
        <f t="shared" si="1"/>
        <v>158</v>
      </c>
      <c r="Q23" s="3" t="s">
        <v>118</v>
      </c>
    </row>
    <row r="24" spans="1:17" ht="71.25">
      <c r="A24" s="2" t="s">
        <v>34</v>
      </c>
      <c r="B24" s="3" t="s">
        <v>151</v>
      </c>
      <c r="C24" s="2" t="s">
        <v>119</v>
      </c>
      <c r="D24" s="2" t="s">
        <v>120</v>
      </c>
      <c r="E24" s="5">
        <v>15582000</v>
      </c>
      <c r="F24" s="6">
        <f t="shared" si="2"/>
        <v>2597000</v>
      </c>
      <c r="G24" s="2"/>
      <c r="H24" s="178">
        <v>15582000</v>
      </c>
      <c r="I24" s="190">
        <f t="shared" si="3"/>
        <v>0</v>
      </c>
      <c r="J24" s="7">
        <v>45672</v>
      </c>
      <c r="K24" s="7">
        <v>45830</v>
      </c>
      <c r="L24" s="2" t="s">
        <v>121</v>
      </c>
      <c r="M24" s="7">
        <v>45660</v>
      </c>
      <c r="N24" s="2" t="s">
        <v>122</v>
      </c>
      <c r="O24" s="7">
        <v>45672</v>
      </c>
      <c r="P24" s="2">
        <f t="shared" si="1"/>
        <v>158</v>
      </c>
      <c r="Q24" s="9" t="s">
        <v>123</v>
      </c>
    </row>
    <row r="25" spans="1:17" ht="71.25">
      <c r="A25" s="2" t="s">
        <v>35</v>
      </c>
      <c r="B25" s="3" t="s">
        <v>152</v>
      </c>
      <c r="C25" s="2" t="s">
        <v>124</v>
      </c>
      <c r="D25" s="2" t="s">
        <v>125</v>
      </c>
      <c r="E25" s="5">
        <v>13356000</v>
      </c>
      <c r="F25" s="5">
        <f t="shared" si="2"/>
        <v>2226000</v>
      </c>
      <c r="G25" s="5"/>
      <c r="H25" s="180">
        <v>13356000</v>
      </c>
      <c r="I25" s="192">
        <f t="shared" si="3"/>
        <v>0</v>
      </c>
      <c r="J25" s="7">
        <v>45672</v>
      </c>
      <c r="K25" s="7">
        <v>45830</v>
      </c>
      <c r="L25" s="2" t="s">
        <v>41</v>
      </c>
      <c r="M25" s="7">
        <v>45660</v>
      </c>
      <c r="N25" s="2" t="s">
        <v>126</v>
      </c>
      <c r="O25" s="7">
        <v>45672</v>
      </c>
      <c r="P25" s="2">
        <f t="shared" si="1"/>
        <v>158</v>
      </c>
      <c r="Q25" s="9" t="s">
        <v>127</v>
      </c>
    </row>
    <row r="26" spans="1:17" ht="42.75">
      <c r="A26" s="2" t="s">
        <v>36</v>
      </c>
      <c r="B26" s="3" t="s">
        <v>146</v>
      </c>
      <c r="C26" s="2" t="s">
        <v>128</v>
      </c>
      <c r="D26" s="2" t="s">
        <v>129</v>
      </c>
      <c r="E26" s="5">
        <v>20670000</v>
      </c>
      <c r="F26" s="5">
        <f t="shared" si="2"/>
        <v>3445000</v>
      </c>
      <c r="G26" s="5"/>
      <c r="H26" s="180">
        <v>20670000</v>
      </c>
      <c r="I26" s="192">
        <f t="shared" si="3"/>
        <v>0</v>
      </c>
      <c r="J26" s="7">
        <v>46037</v>
      </c>
      <c r="K26" s="7">
        <v>45830</v>
      </c>
      <c r="L26" s="2" t="s">
        <v>75</v>
      </c>
      <c r="M26" s="7">
        <v>45660</v>
      </c>
      <c r="N26" s="2" t="s">
        <v>130</v>
      </c>
      <c r="O26" s="7">
        <v>45672</v>
      </c>
      <c r="P26" s="2">
        <f>J26-K26</f>
        <v>207</v>
      </c>
      <c r="Q26" s="9" t="s">
        <v>131</v>
      </c>
    </row>
    <row r="27" spans="1:17" ht="57">
      <c r="A27" s="2" t="s">
        <v>37</v>
      </c>
      <c r="B27" s="3" t="s">
        <v>153</v>
      </c>
      <c r="C27" s="2" t="s">
        <v>132</v>
      </c>
      <c r="D27" s="2" t="s">
        <v>133</v>
      </c>
      <c r="E27" s="5">
        <v>13356000</v>
      </c>
      <c r="F27" s="5">
        <f t="shared" si="2"/>
        <v>2226000</v>
      </c>
      <c r="G27" s="5"/>
      <c r="H27" s="180">
        <v>13356000</v>
      </c>
      <c r="I27" s="192">
        <f t="shared" si="3"/>
        <v>0</v>
      </c>
      <c r="J27" s="7">
        <v>45672</v>
      </c>
      <c r="K27" s="7">
        <v>45830</v>
      </c>
      <c r="L27" s="2" t="s">
        <v>80</v>
      </c>
      <c r="M27" s="7">
        <v>45660</v>
      </c>
      <c r="N27" s="2" t="s">
        <v>523</v>
      </c>
      <c r="O27" s="7">
        <v>45672</v>
      </c>
      <c r="P27" s="2">
        <f t="shared" ref="P27:P34" si="4">K27-J27</f>
        <v>158</v>
      </c>
      <c r="Q27" s="9" t="s">
        <v>134</v>
      </c>
    </row>
    <row r="28" spans="1:17" ht="114">
      <c r="A28" s="22" t="s">
        <v>154</v>
      </c>
      <c r="B28" s="23" t="s">
        <v>155</v>
      </c>
      <c r="C28" s="22" t="s">
        <v>156</v>
      </c>
      <c r="D28" s="22" t="s">
        <v>157</v>
      </c>
      <c r="E28" s="24">
        <v>7500000</v>
      </c>
      <c r="F28" s="24">
        <f t="shared" ref="F28:F35" si="5">E28/3</f>
        <v>2500000</v>
      </c>
      <c r="G28" s="25"/>
      <c r="H28" s="180">
        <v>7500000</v>
      </c>
      <c r="I28" s="192">
        <f>E28-H28</f>
        <v>0</v>
      </c>
      <c r="J28" s="26">
        <v>45689</v>
      </c>
      <c r="K28" s="26">
        <v>45777</v>
      </c>
      <c r="L28" s="22" t="s">
        <v>360</v>
      </c>
      <c r="M28" s="26">
        <v>45684</v>
      </c>
      <c r="N28" s="22" t="s">
        <v>361</v>
      </c>
      <c r="O28" s="26">
        <v>45689</v>
      </c>
      <c r="P28" s="22">
        <f t="shared" si="4"/>
        <v>88</v>
      </c>
      <c r="Q28" s="23" t="s">
        <v>225</v>
      </c>
    </row>
    <row r="29" spans="1:17" ht="114">
      <c r="A29" s="22" t="s">
        <v>158</v>
      </c>
      <c r="B29" s="23" t="s">
        <v>155</v>
      </c>
      <c r="C29" s="22" t="s">
        <v>159</v>
      </c>
      <c r="D29" s="22" t="s">
        <v>160</v>
      </c>
      <c r="E29" s="24">
        <v>7500000</v>
      </c>
      <c r="F29" s="24">
        <f t="shared" si="5"/>
        <v>2500000</v>
      </c>
      <c r="G29" s="25"/>
      <c r="H29" s="180">
        <v>7500000</v>
      </c>
      <c r="I29" s="192">
        <f>E29-H29</f>
        <v>0</v>
      </c>
      <c r="J29" s="26">
        <v>45689</v>
      </c>
      <c r="K29" s="26">
        <v>45777</v>
      </c>
      <c r="L29" s="22" t="s">
        <v>362</v>
      </c>
      <c r="M29" s="26">
        <v>45684</v>
      </c>
      <c r="N29" s="22" t="s">
        <v>363</v>
      </c>
      <c r="O29" s="26">
        <v>45689</v>
      </c>
      <c r="P29" s="22">
        <f t="shared" si="4"/>
        <v>88</v>
      </c>
      <c r="Q29" s="23" t="s">
        <v>226</v>
      </c>
    </row>
    <row r="30" spans="1:17" ht="114">
      <c r="A30" s="22" t="s">
        <v>161</v>
      </c>
      <c r="B30" s="23" t="s">
        <v>155</v>
      </c>
      <c r="C30" s="22" t="s">
        <v>162</v>
      </c>
      <c r="D30" s="22" t="s">
        <v>163</v>
      </c>
      <c r="E30" s="24">
        <v>7500000</v>
      </c>
      <c r="F30" s="27">
        <f t="shared" si="5"/>
        <v>2500000</v>
      </c>
      <c r="G30" s="22"/>
      <c r="H30" s="178">
        <v>7500000</v>
      </c>
      <c r="I30" s="195">
        <f>E30-H30</f>
        <v>0</v>
      </c>
      <c r="J30" s="26">
        <v>45689</v>
      </c>
      <c r="K30" s="26">
        <v>45777</v>
      </c>
      <c r="L30" s="22" t="s">
        <v>364</v>
      </c>
      <c r="M30" s="26">
        <v>45684</v>
      </c>
      <c r="N30" s="22" t="s">
        <v>365</v>
      </c>
      <c r="O30" s="26">
        <v>45689</v>
      </c>
      <c r="P30" s="22">
        <f t="shared" si="4"/>
        <v>88</v>
      </c>
      <c r="Q30" s="23" t="s">
        <v>227</v>
      </c>
    </row>
    <row r="31" spans="1:17" ht="114">
      <c r="A31" s="22" t="s">
        <v>164</v>
      </c>
      <c r="B31" s="23" t="s">
        <v>155</v>
      </c>
      <c r="C31" s="22" t="s">
        <v>766</v>
      </c>
      <c r="D31" s="22" t="s">
        <v>165</v>
      </c>
      <c r="E31" s="24">
        <v>7500000</v>
      </c>
      <c r="F31" s="27">
        <f t="shared" si="5"/>
        <v>2500000</v>
      </c>
      <c r="G31" s="22"/>
      <c r="H31" s="178">
        <v>7500000</v>
      </c>
      <c r="I31" s="190">
        <f>E31-H31</f>
        <v>0</v>
      </c>
      <c r="J31" s="26">
        <v>45689</v>
      </c>
      <c r="K31" s="26">
        <v>45777</v>
      </c>
      <c r="L31" s="22" t="s">
        <v>366</v>
      </c>
      <c r="M31" s="26">
        <v>45684</v>
      </c>
      <c r="N31" s="22" t="s">
        <v>367</v>
      </c>
      <c r="O31" s="26">
        <v>45689</v>
      </c>
      <c r="P31" s="22">
        <f t="shared" si="4"/>
        <v>88</v>
      </c>
      <c r="Q31" s="23" t="s">
        <v>228</v>
      </c>
    </row>
    <row r="32" spans="1:17" ht="114">
      <c r="A32" s="22" t="s">
        <v>166</v>
      </c>
      <c r="B32" s="23" t="s">
        <v>155</v>
      </c>
      <c r="C32" s="22" t="s">
        <v>167</v>
      </c>
      <c r="D32" s="22" t="s">
        <v>168</v>
      </c>
      <c r="E32" s="24">
        <v>7500000</v>
      </c>
      <c r="F32" s="27">
        <f t="shared" si="5"/>
        <v>2500000</v>
      </c>
      <c r="G32" s="25"/>
      <c r="H32" s="178">
        <v>7500000</v>
      </c>
      <c r="I32" s="190">
        <f>E32-H32</f>
        <v>0</v>
      </c>
      <c r="J32" s="26">
        <v>45689</v>
      </c>
      <c r="K32" s="26">
        <v>45777</v>
      </c>
      <c r="L32" s="22" t="s">
        <v>368</v>
      </c>
      <c r="M32" s="26">
        <v>45684</v>
      </c>
      <c r="N32" s="22" t="s">
        <v>369</v>
      </c>
      <c r="O32" s="26">
        <v>45689</v>
      </c>
      <c r="P32" s="22">
        <f t="shared" si="4"/>
        <v>88</v>
      </c>
      <c r="Q32" s="23" t="s">
        <v>229</v>
      </c>
    </row>
    <row r="33" spans="1:17" ht="114">
      <c r="A33" s="34" t="s">
        <v>169</v>
      </c>
      <c r="B33" s="35" t="s">
        <v>155</v>
      </c>
      <c r="C33" s="35" t="s">
        <v>170</v>
      </c>
      <c r="D33" s="34" t="s">
        <v>171</v>
      </c>
      <c r="E33" s="36">
        <v>7500000</v>
      </c>
      <c r="F33" s="37">
        <f t="shared" si="5"/>
        <v>2500000</v>
      </c>
      <c r="G33" s="38"/>
      <c r="H33" s="178">
        <f>F33</f>
        <v>2500000</v>
      </c>
      <c r="I33" s="190">
        <f>E33-F33</f>
        <v>5000000</v>
      </c>
      <c r="J33" s="39">
        <v>45689</v>
      </c>
      <c r="K33" s="39">
        <v>45777</v>
      </c>
      <c r="L33" s="34" t="s">
        <v>370</v>
      </c>
      <c r="M33" s="39">
        <v>45684</v>
      </c>
      <c r="N33" s="34" t="s">
        <v>371</v>
      </c>
      <c r="O33" s="39">
        <v>45689</v>
      </c>
      <c r="P33" s="34">
        <f t="shared" si="4"/>
        <v>88</v>
      </c>
      <c r="Q33" s="35" t="s">
        <v>230</v>
      </c>
    </row>
    <row r="34" spans="1:17" ht="114.75" customHeight="1">
      <c r="A34" s="22" t="s">
        <v>172</v>
      </c>
      <c r="B34" s="23" t="s">
        <v>174</v>
      </c>
      <c r="C34" s="22" t="s">
        <v>173</v>
      </c>
      <c r="D34" s="22" t="s">
        <v>175</v>
      </c>
      <c r="E34" s="24">
        <v>4500000</v>
      </c>
      <c r="F34" s="27">
        <f t="shared" si="5"/>
        <v>1500000</v>
      </c>
      <c r="G34" s="25"/>
      <c r="H34" s="178">
        <v>4500000</v>
      </c>
      <c r="I34" s="190">
        <f t="shared" ref="I34:I40" si="6">E34-H34</f>
        <v>0</v>
      </c>
      <c r="J34" s="26">
        <v>45689</v>
      </c>
      <c r="K34" s="26">
        <v>45777</v>
      </c>
      <c r="L34" s="22" t="s">
        <v>372</v>
      </c>
      <c r="M34" s="40">
        <v>45684</v>
      </c>
      <c r="N34" s="22" t="s">
        <v>373</v>
      </c>
      <c r="O34" s="26">
        <v>45689</v>
      </c>
      <c r="P34" s="22">
        <f t="shared" si="4"/>
        <v>88</v>
      </c>
      <c r="Q34" s="23" t="s">
        <v>231</v>
      </c>
    </row>
    <row r="35" spans="1:17" ht="114">
      <c r="A35" s="22" t="s">
        <v>176</v>
      </c>
      <c r="B35" s="23" t="s">
        <v>174</v>
      </c>
      <c r="C35" s="22" t="s">
        <v>197</v>
      </c>
      <c r="D35" s="29">
        <v>1102549244</v>
      </c>
      <c r="E35" s="24">
        <v>4500000</v>
      </c>
      <c r="F35" s="27">
        <f t="shared" si="5"/>
        <v>1500000</v>
      </c>
      <c r="G35" s="25"/>
      <c r="H35" s="178">
        <v>4500000</v>
      </c>
      <c r="I35" s="190">
        <f t="shared" si="6"/>
        <v>0</v>
      </c>
      <c r="J35" s="26">
        <v>45689</v>
      </c>
      <c r="K35" s="26">
        <v>45777</v>
      </c>
      <c r="L35" s="22" t="s">
        <v>374</v>
      </c>
      <c r="M35" s="26">
        <v>45684</v>
      </c>
      <c r="N35" s="22" t="s">
        <v>375</v>
      </c>
      <c r="O35" s="26">
        <v>45689</v>
      </c>
      <c r="P35" s="22">
        <f t="shared" ref="P35:P54" si="7">K35-J35</f>
        <v>88</v>
      </c>
      <c r="Q35" s="23" t="s">
        <v>232</v>
      </c>
    </row>
    <row r="36" spans="1:17" ht="99.75">
      <c r="A36" s="22" t="s">
        <v>177</v>
      </c>
      <c r="B36" s="23" t="s">
        <v>179</v>
      </c>
      <c r="C36" s="22" t="s">
        <v>178</v>
      </c>
      <c r="D36" s="22" t="s">
        <v>180</v>
      </c>
      <c r="E36" s="24">
        <v>18000000</v>
      </c>
      <c r="F36" s="28">
        <f>E36/3</f>
        <v>6000000</v>
      </c>
      <c r="G36" s="25"/>
      <c r="H36" s="178">
        <v>18000000</v>
      </c>
      <c r="I36" s="190">
        <f t="shared" si="6"/>
        <v>0</v>
      </c>
      <c r="J36" s="26">
        <v>45689</v>
      </c>
      <c r="K36" s="26">
        <v>45777</v>
      </c>
      <c r="L36" s="22" t="s">
        <v>376</v>
      </c>
      <c r="M36" s="26">
        <v>45684</v>
      </c>
      <c r="N36" s="22" t="s">
        <v>377</v>
      </c>
      <c r="O36" s="26">
        <v>45689</v>
      </c>
      <c r="P36" s="22">
        <f t="shared" si="7"/>
        <v>88</v>
      </c>
      <c r="Q36" s="23" t="s">
        <v>233</v>
      </c>
    </row>
    <row r="37" spans="1:17" ht="99.75">
      <c r="A37" s="22" t="s">
        <v>181</v>
      </c>
      <c r="B37" s="23" t="s">
        <v>182</v>
      </c>
      <c r="C37" s="22" t="s">
        <v>183</v>
      </c>
      <c r="D37" s="22" t="s">
        <v>184</v>
      </c>
      <c r="E37" s="24">
        <v>22500000</v>
      </c>
      <c r="F37" s="27">
        <f>E37/3</f>
        <v>7500000</v>
      </c>
      <c r="G37" s="25"/>
      <c r="H37" s="178">
        <v>22500000</v>
      </c>
      <c r="I37" s="190">
        <f t="shared" si="6"/>
        <v>0</v>
      </c>
      <c r="J37" s="26">
        <v>45689</v>
      </c>
      <c r="K37" s="26">
        <v>45777</v>
      </c>
      <c r="L37" s="22" t="s">
        <v>378</v>
      </c>
      <c r="M37" s="26">
        <v>45684</v>
      </c>
      <c r="N37" s="22" t="s">
        <v>379</v>
      </c>
      <c r="O37" s="26">
        <v>45689</v>
      </c>
      <c r="P37" s="22">
        <f t="shared" si="7"/>
        <v>88</v>
      </c>
      <c r="Q37" s="23" t="s">
        <v>234</v>
      </c>
    </row>
    <row r="38" spans="1:17" ht="99.75">
      <c r="A38" s="22" t="s">
        <v>185</v>
      </c>
      <c r="B38" s="23" t="s">
        <v>187</v>
      </c>
      <c r="C38" s="22" t="s">
        <v>186</v>
      </c>
      <c r="D38" s="22" t="s">
        <v>188</v>
      </c>
      <c r="E38" s="24">
        <v>14250000</v>
      </c>
      <c r="F38" s="27">
        <f>E38/3</f>
        <v>4750000</v>
      </c>
      <c r="G38" s="25"/>
      <c r="H38" s="178">
        <v>14250000</v>
      </c>
      <c r="I38" s="190">
        <f t="shared" si="6"/>
        <v>0</v>
      </c>
      <c r="J38" s="26">
        <v>45689</v>
      </c>
      <c r="K38" s="26">
        <v>45777</v>
      </c>
      <c r="L38" s="22" t="s">
        <v>380</v>
      </c>
      <c r="M38" s="26">
        <v>45684</v>
      </c>
      <c r="N38" s="22" t="s">
        <v>381</v>
      </c>
      <c r="O38" s="26">
        <v>45689</v>
      </c>
      <c r="P38" s="22">
        <f t="shared" si="7"/>
        <v>88</v>
      </c>
      <c r="Q38" s="23" t="s">
        <v>235</v>
      </c>
    </row>
    <row r="39" spans="1:17" ht="99.75">
      <c r="A39" s="22" t="s">
        <v>189</v>
      </c>
      <c r="B39" s="23" t="s">
        <v>190</v>
      </c>
      <c r="C39" s="22" t="s">
        <v>191</v>
      </c>
      <c r="D39" s="22" t="s">
        <v>192</v>
      </c>
      <c r="E39" s="24">
        <v>14250000</v>
      </c>
      <c r="F39" s="27">
        <f>E39/3</f>
        <v>4750000</v>
      </c>
      <c r="G39" s="25"/>
      <c r="H39" s="178">
        <v>14250000</v>
      </c>
      <c r="I39" s="190">
        <f t="shared" si="6"/>
        <v>0</v>
      </c>
      <c r="J39" s="26">
        <v>45689</v>
      </c>
      <c r="K39" s="26">
        <v>45777</v>
      </c>
      <c r="L39" s="22" t="s">
        <v>382</v>
      </c>
      <c r="M39" s="26">
        <v>45684</v>
      </c>
      <c r="N39" s="22" t="s">
        <v>383</v>
      </c>
      <c r="O39" s="26">
        <v>45689</v>
      </c>
      <c r="P39" s="22">
        <f t="shared" si="7"/>
        <v>88</v>
      </c>
      <c r="Q39" s="23" t="s">
        <v>236</v>
      </c>
    </row>
    <row r="40" spans="1:17" ht="99.75">
      <c r="A40" s="22" t="s">
        <v>193</v>
      </c>
      <c r="B40" s="23" t="s">
        <v>179</v>
      </c>
      <c r="C40" s="22" t="s">
        <v>196</v>
      </c>
      <c r="D40" s="29">
        <v>1007842708</v>
      </c>
      <c r="E40" s="24">
        <v>18000000</v>
      </c>
      <c r="F40" s="27">
        <f>E40/3</f>
        <v>6000000</v>
      </c>
      <c r="G40" s="25"/>
      <c r="H40" s="178">
        <v>18000000</v>
      </c>
      <c r="I40" s="190">
        <f t="shared" si="6"/>
        <v>0</v>
      </c>
      <c r="J40" s="26">
        <v>45689</v>
      </c>
      <c r="K40" s="26">
        <v>45777</v>
      </c>
      <c r="L40" s="22" t="s">
        <v>384</v>
      </c>
      <c r="M40" s="26">
        <v>45684</v>
      </c>
      <c r="N40" s="22" t="s">
        <v>385</v>
      </c>
      <c r="O40" s="26">
        <v>45689</v>
      </c>
      <c r="P40" s="22">
        <f t="shared" si="7"/>
        <v>88</v>
      </c>
      <c r="Q40" s="23" t="s">
        <v>237</v>
      </c>
    </row>
    <row r="41" spans="1:17" ht="42.75">
      <c r="A41" s="22" t="s">
        <v>194</v>
      </c>
      <c r="B41" s="23" t="s">
        <v>147</v>
      </c>
      <c r="C41" s="22" t="s">
        <v>195</v>
      </c>
      <c r="D41" s="29">
        <v>1007868153</v>
      </c>
      <c r="E41" s="24">
        <v>49312000</v>
      </c>
      <c r="F41" s="27">
        <f>E41/11</f>
        <v>4482909.0909090908</v>
      </c>
      <c r="G41" s="24">
        <v>12000000</v>
      </c>
      <c r="H41" s="178">
        <v>49312000</v>
      </c>
      <c r="I41" s="190">
        <f>E41-H41</f>
        <v>0</v>
      </c>
      <c r="J41" s="26">
        <v>45690</v>
      </c>
      <c r="K41" s="26">
        <v>46015</v>
      </c>
      <c r="L41" s="23" t="s">
        <v>386</v>
      </c>
      <c r="M41" s="42">
        <v>45684</v>
      </c>
      <c r="N41" s="23" t="s">
        <v>387</v>
      </c>
      <c r="O41" s="42">
        <v>45690</v>
      </c>
      <c r="P41" s="22">
        <f t="shared" si="7"/>
        <v>325</v>
      </c>
      <c r="Q41" s="23" t="s">
        <v>238</v>
      </c>
    </row>
    <row r="42" spans="1:17" ht="57">
      <c r="A42" s="22" t="s">
        <v>198</v>
      </c>
      <c r="B42" s="23" t="s">
        <v>199</v>
      </c>
      <c r="C42" s="22" t="s">
        <v>200</v>
      </c>
      <c r="D42" s="29">
        <v>91157893</v>
      </c>
      <c r="E42" s="24">
        <v>44745000</v>
      </c>
      <c r="F42" s="27">
        <f>E42/6</f>
        <v>7457500</v>
      </c>
      <c r="G42" s="25"/>
      <c r="H42" s="178">
        <v>13899000</v>
      </c>
      <c r="I42" s="190">
        <f>E42-H42</f>
        <v>30846000</v>
      </c>
      <c r="J42" s="26">
        <v>45694</v>
      </c>
      <c r="K42" s="26">
        <v>45869</v>
      </c>
      <c r="L42" s="22" t="s">
        <v>388</v>
      </c>
      <c r="M42" s="26">
        <v>45687</v>
      </c>
      <c r="N42" s="22" t="s">
        <v>389</v>
      </c>
      <c r="O42" s="26">
        <v>45694</v>
      </c>
      <c r="P42" s="22">
        <f t="shared" si="7"/>
        <v>175</v>
      </c>
      <c r="Q42" s="23" t="s">
        <v>239</v>
      </c>
    </row>
    <row r="43" spans="1:17" ht="57">
      <c r="A43" s="22" t="s">
        <v>201</v>
      </c>
      <c r="B43" s="23" t="s">
        <v>143</v>
      </c>
      <c r="C43" s="22" t="s">
        <v>202</v>
      </c>
      <c r="D43" s="29">
        <v>28023787</v>
      </c>
      <c r="E43" s="24">
        <v>19250000</v>
      </c>
      <c r="F43" s="27">
        <f>E43/11</f>
        <v>1750000</v>
      </c>
      <c r="G43" s="25"/>
      <c r="H43" s="178">
        <v>7000000</v>
      </c>
      <c r="I43" s="190">
        <f>E43-H43</f>
        <v>12250000</v>
      </c>
      <c r="J43" s="26">
        <v>45694</v>
      </c>
      <c r="K43" s="26">
        <v>46015</v>
      </c>
      <c r="L43" s="22" t="s">
        <v>390</v>
      </c>
      <c r="M43" s="26">
        <v>45687</v>
      </c>
      <c r="N43" s="22" t="s">
        <v>391</v>
      </c>
      <c r="O43" s="26">
        <v>45694</v>
      </c>
      <c r="P43" s="22">
        <f t="shared" si="7"/>
        <v>321</v>
      </c>
      <c r="Q43" s="23" t="s">
        <v>240</v>
      </c>
    </row>
    <row r="44" spans="1:17" ht="99.75">
      <c r="A44" s="22" t="s">
        <v>203</v>
      </c>
      <c r="B44" s="23" t="s">
        <v>205</v>
      </c>
      <c r="C44" s="22" t="s">
        <v>204</v>
      </c>
      <c r="D44" s="22" t="s">
        <v>206</v>
      </c>
      <c r="E44" s="24">
        <v>24624000</v>
      </c>
      <c r="F44" s="27">
        <f>E44/11</f>
        <v>2238545.4545454546</v>
      </c>
      <c r="G44" s="25"/>
      <c r="H44" s="178">
        <v>24623995</v>
      </c>
      <c r="I44" s="190">
        <f>E44-H44</f>
        <v>5</v>
      </c>
      <c r="J44" s="26">
        <v>45694</v>
      </c>
      <c r="K44" s="26">
        <v>46015</v>
      </c>
      <c r="L44" s="22" t="s">
        <v>392</v>
      </c>
      <c r="M44" s="26">
        <v>45687</v>
      </c>
      <c r="N44" s="22" t="s">
        <v>393</v>
      </c>
      <c r="O44" s="26">
        <v>45694</v>
      </c>
      <c r="P44" s="22">
        <f t="shared" si="7"/>
        <v>321</v>
      </c>
      <c r="Q44" s="23" t="s">
        <v>241</v>
      </c>
    </row>
    <row r="45" spans="1:17" ht="99.75">
      <c r="A45" s="22" t="s">
        <v>207</v>
      </c>
      <c r="B45" s="23" t="s">
        <v>209</v>
      </c>
      <c r="C45" s="22" t="s">
        <v>208</v>
      </c>
      <c r="D45" s="29">
        <v>1099874340</v>
      </c>
      <c r="E45" s="24">
        <v>18375000</v>
      </c>
      <c r="F45" s="27">
        <f>1750000+800000</f>
        <v>2550000</v>
      </c>
      <c r="G45" s="22"/>
      <c r="H45" s="178">
        <v>18375000</v>
      </c>
      <c r="I45" s="190">
        <f>E45-H45</f>
        <v>0</v>
      </c>
      <c r="J45" s="26">
        <v>45705</v>
      </c>
      <c r="K45" s="26">
        <v>46015</v>
      </c>
      <c r="L45" s="22" t="s">
        <v>394</v>
      </c>
      <c r="M45" s="26">
        <v>45698</v>
      </c>
      <c r="N45" s="22" t="s">
        <v>395</v>
      </c>
      <c r="O45" s="26">
        <v>45705</v>
      </c>
      <c r="P45" s="22">
        <f t="shared" si="7"/>
        <v>310</v>
      </c>
      <c r="Q45" s="23" t="s">
        <v>242</v>
      </c>
    </row>
    <row r="46" spans="1:17" ht="99.75">
      <c r="A46" s="22" t="s">
        <v>210</v>
      </c>
      <c r="B46" s="23" t="s">
        <v>212</v>
      </c>
      <c r="C46" s="22" t="s">
        <v>211</v>
      </c>
      <c r="D46" s="22" t="s">
        <v>213</v>
      </c>
      <c r="E46" s="24">
        <v>57351600</v>
      </c>
      <c r="F46" s="27">
        <f>E46/1</f>
        <v>57351600</v>
      </c>
      <c r="G46" s="25"/>
      <c r="H46" s="178">
        <f>F46</f>
        <v>57351600</v>
      </c>
      <c r="I46" s="190">
        <f>E46-F46</f>
        <v>0</v>
      </c>
      <c r="J46" s="26">
        <v>45706</v>
      </c>
      <c r="K46" s="26">
        <v>45714</v>
      </c>
      <c r="L46" s="22" t="s">
        <v>397</v>
      </c>
      <c r="M46" s="26">
        <v>45698</v>
      </c>
      <c r="N46" s="22" t="s">
        <v>396</v>
      </c>
      <c r="O46" s="26">
        <v>45706</v>
      </c>
      <c r="P46" s="22">
        <f t="shared" si="7"/>
        <v>8</v>
      </c>
      <c r="Q46" s="23" t="s">
        <v>243</v>
      </c>
    </row>
    <row r="47" spans="1:17" ht="114">
      <c r="A47" s="22" t="s">
        <v>214</v>
      </c>
      <c r="B47" s="23" t="s">
        <v>216</v>
      </c>
      <c r="C47" s="22" t="s">
        <v>215</v>
      </c>
      <c r="D47" s="22" t="s">
        <v>217</v>
      </c>
      <c r="E47" s="24">
        <v>16680000</v>
      </c>
      <c r="F47" s="28">
        <f>E47/11</f>
        <v>1516363.6363636365</v>
      </c>
      <c r="G47" s="25"/>
      <c r="H47" s="178">
        <v>12090433</v>
      </c>
      <c r="I47" s="190">
        <f>E47-H47</f>
        <v>4589567</v>
      </c>
      <c r="J47" s="26">
        <v>45707</v>
      </c>
      <c r="K47" s="26">
        <v>46021</v>
      </c>
      <c r="L47" s="22" t="s">
        <v>398</v>
      </c>
      <c r="M47" s="26">
        <v>45698</v>
      </c>
      <c r="N47" s="22" t="s">
        <v>399</v>
      </c>
      <c r="O47" s="26">
        <v>45707</v>
      </c>
      <c r="P47" s="22">
        <f t="shared" si="7"/>
        <v>314</v>
      </c>
      <c r="Q47" s="30" t="s">
        <v>244</v>
      </c>
    </row>
    <row r="48" spans="1:17" ht="142.5">
      <c r="A48" s="22" t="s">
        <v>218</v>
      </c>
      <c r="B48" s="23" t="s">
        <v>220</v>
      </c>
      <c r="C48" s="22" t="s">
        <v>219</v>
      </c>
      <c r="D48" s="22" t="s">
        <v>221</v>
      </c>
      <c r="E48" s="24">
        <v>8280500</v>
      </c>
      <c r="F48" s="27">
        <f>E48/11</f>
        <v>752772.72727272729</v>
      </c>
      <c r="G48" s="25"/>
      <c r="H48" s="178">
        <v>7842108</v>
      </c>
      <c r="I48" s="190">
        <f>E48-H48</f>
        <v>438392</v>
      </c>
      <c r="J48" s="26">
        <v>45707</v>
      </c>
      <c r="K48" s="26">
        <v>46021</v>
      </c>
      <c r="L48" s="22" t="s">
        <v>401</v>
      </c>
      <c r="M48" s="26">
        <v>45698</v>
      </c>
      <c r="N48" s="22" t="s">
        <v>400</v>
      </c>
      <c r="O48" s="26">
        <v>45707</v>
      </c>
      <c r="P48" s="22">
        <f t="shared" si="7"/>
        <v>314</v>
      </c>
      <c r="Q48" s="23" t="s">
        <v>245</v>
      </c>
    </row>
    <row r="49" spans="1:17" ht="71.25">
      <c r="A49" s="22" t="s">
        <v>222</v>
      </c>
      <c r="B49" s="23" t="s">
        <v>224</v>
      </c>
      <c r="C49" s="22" t="s">
        <v>223</v>
      </c>
      <c r="D49" s="29">
        <v>1090487776</v>
      </c>
      <c r="E49" s="24">
        <v>34100000</v>
      </c>
      <c r="F49" s="27">
        <f>E49/11</f>
        <v>3100000</v>
      </c>
      <c r="G49" s="25"/>
      <c r="H49" s="178">
        <v>34100000</v>
      </c>
      <c r="I49" s="190">
        <f>E49-H49</f>
        <v>0</v>
      </c>
      <c r="J49" s="26">
        <v>45707</v>
      </c>
      <c r="K49" s="26">
        <v>46021</v>
      </c>
      <c r="L49" s="22" t="s">
        <v>403</v>
      </c>
      <c r="M49" s="26">
        <v>45698</v>
      </c>
      <c r="N49" s="22" t="s">
        <v>402</v>
      </c>
      <c r="O49" s="26">
        <v>45707</v>
      </c>
      <c r="P49" s="22">
        <f t="shared" si="7"/>
        <v>314</v>
      </c>
      <c r="Q49" s="23" t="s">
        <v>246</v>
      </c>
    </row>
    <row r="50" spans="1:17" ht="114">
      <c r="A50" s="22" t="s">
        <v>247</v>
      </c>
      <c r="B50" s="23" t="s">
        <v>248</v>
      </c>
      <c r="C50" s="22" t="s">
        <v>249</v>
      </c>
      <c r="D50" s="29">
        <v>1099874834</v>
      </c>
      <c r="E50" s="24">
        <v>18375000</v>
      </c>
      <c r="F50" s="27">
        <f>1750000+800000</f>
        <v>2550000</v>
      </c>
      <c r="G50" s="25"/>
      <c r="H50" s="178">
        <v>18375000</v>
      </c>
      <c r="I50" s="190">
        <f>E50-H50</f>
        <v>0</v>
      </c>
      <c r="J50" s="26">
        <v>45707</v>
      </c>
      <c r="K50" s="26">
        <v>46021</v>
      </c>
      <c r="L50" s="22" t="s">
        <v>404</v>
      </c>
      <c r="M50" s="26">
        <v>45698</v>
      </c>
      <c r="N50" s="22" t="s">
        <v>405</v>
      </c>
      <c r="O50" s="26">
        <v>45707</v>
      </c>
      <c r="P50" s="22">
        <f t="shared" si="7"/>
        <v>314</v>
      </c>
      <c r="Q50" s="33" t="s">
        <v>406</v>
      </c>
    </row>
    <row r="51" spans="1:17" ht="114">
      <c r="A51" s="22" t="s">
        <v>250</v>
      </c>
      <c r="B51" s="23" t="s">
        <v>251</v>
      </c>
      <c r="C51" s="22" t="s">
        <v>252</v>
      </c>
      <c r="D51" s="22" t="s">
        <v>253</v>
      </c>
      <c r="E51" s="24">
        <v>5250000</v>
      </c>
      <c r="F51" s="27">
        <f t="shared" ref="F51:F86" si="8">E51/3</f>
        <v>1750000</v>
      </c>
      <c r="G51" s="22"/>
      <c r="H51" s="178">
        <v>5250000</v>
      </c>
      <c r="I51" s="190">
        <f t="shared" ref="I51:I79" si="9">E51-H51</f>
        <v>0</v>
      </c>
      <c r="J51" s="26">
        <v>45707</v>
      </c>
      <c r="K51" s="26">
        <v>45797</v>
      </c>
      <c r="L51" s="22" t="s">
        <v>407</v>
      </c>
      <c r="M51" s="26">
        <v>45698</v>
      </c>
      <c r="N51" s="22" t="s">
        <v>408</v>
      </c>
      <c r="O51" s="26">
        <v>45707</v>
      </c>
      <c r="P51" s="22">
        <f t="shared" si="7"/>
        <v>90</v>
      </c>
      <c r="Q51" s="23" t="s">
        <v>409</v>
      </c>
    </row>
    <row r="52" spans="1:17" ht="114">
      <c r="A52" s="22" t="s">
        <v>254</v>
      </c>
      <c r="B52" s="23" t="s">
        <v>255</v>
      </c>
      <c r="C52" s="22" t="s">
        <v>256</v>
      </c>
      <c r="D52" s="22" t="s">
        <v>257</v>
      </c>
      <c r="E52" s="24">
        <v>7500000</v>
      </c>
      <c r="F52" s="27">
        <f t="shared" si="8"/>
        <v>2500000</v>
      </c>
      <c r="G52" s="22"/>
      <c r="H52" s="178">
        <v>7500000</v>
      </c>
      <c r="I52" s="190">
        <f t="shared" si="9"/>
        <v>0</v>
      </c>
      <c r="J52" s="26">
        <v>45707</v>
      </c>
      <c r="K52" s="26">
        <v>45797</v>
      </c>
      <c r="L52" s="22" t="s">
        <v>411</v>
      </c>
      <c r="M52" s="26">
        <v>45698</v>
      </c>
      <c r="N52" s="22" t="s">
        <v>410</v>
      </c>
      <c r="O52" s="26">
        <v>45707</v>
      </c>
      <c r="P52" s="22">
        <f t="shared" si="7"/>
        <v>90</v>
      </c>
      <c r="Q52" s="23" t="s">
        <v>412</v>
      </c>
    </row>
    <row r="53" spans="1:17" ht="114">
      <c r="A53" s="22" t="s">
        <v>258</v>
      </c>
      <c r="B53" s="23" t="s">
        <v>255</v>
      </c>
      <c r="C53" s="22" t="s">
        <v>259</v>
      </c>
      <c r="D53" s="31" t="s">
        <v>260</v>
      </c>
      <c r="E53" s="24">
        <v>7500000</v>
      </c>
      <c r="F53" s="28">
        <f t="shared" si="8"/>
        <v>2500000</v>
      </c>
      <c r="G53" s="31"/>
      <c r="H53" s="183">
        <v>7500000</v>
      </c>
      <c r="I53" s="195">
        <f t="shared" si="9"/>
        <v>0</v>
      </c>
      <c r="J53" s="32">
        <v>45707</v>
      </c>
      <c r="K53" s="26">
        <v>45797</v>
      </c>
      <c r="L53" s="22" t="s">
        <v>413</v>
      </c>
      <c r="M53" s="26">
        <v>45698</v>
      </c>
      <c r="N53" s="22" t="s">
        <v>414</v>
      </c>
      <c r="O53" s="26">
        <v>45707</v>
      </c>
      <c r="P53" s="22">
        <f t="shared" si="7"/>
        <v>90</v>
      </c>
      <c r="Q53" s="41" t="s">
        <v>415</v>
      </c>
    </row>
    <row r="54" spans="1:17" ht="114">
      <c r="A54" s="22" t="s">
        <v>261</v>
      </c>
      <c r="B54" s="23" t="s">
        <v>255</v>
      </c>
      <c r="C54" s="22" t="s">
        <v>262</v>
      </c>
      <c r="D54" s="31" t="s">
        <v>263</v>
      </c>
      <c r="E54" s="24">
        <v>7500000</v>
      </c>
      <c r="F54" s="28">
        <f t="shared" si="8"/>
        <v>2500000</v>
      </c>
      <c r="G54" s="31"/>
      <c r="H54" s="183">
        <v>7500000</v>
      </c>
      <c r="I54" s="195">
        <f t="shared" si="9"/>
        <v>0</v>
      </c>
      <c r="J54" s="32">
        <v>45707</v>
      </c>
      <c r="K54" s="32">
        <v>45797</v>
      </c>
      <c r="L54" s="22" t="s">
        <v>416</v>
      </c>
      <c r="M54" s="26">
        <v>45698</v>
      </c>
      <c r="N54" s="22" t="s">
        <v>417</v>
      </c>
      <c r="O54" s="26">
        <v>45707</v>
      </c>
      <c r="P54" s="22">
        <f t="shared" si="7"/>
        <v>90</v>
      </c>
      <c r="Q54" s="41" t="s">
        <v>418</v>
      </c>
    </row>
    <row r="55" spans="1:17" ht="99.75">
      <c r="A55" s="22" t="s">
        <v>264</v>
      </c>
      <c r="B55" s="23" t="s">
        <v>265</v>
      </c>
      <c r="C55" s="22" t="s">
        <v>266</v>
      </c>
      <c r="D55" s="22" t="s">
        <v>267</v>
      </c>
      <c r="E55" s="24">
        <v>18000000</v>
      </c>
      <c r="F55" s="28">
        <f t="shared" si="8"/>
        <v>6000000</v>
      </c>
      <c r="G55" s="31"/>
      <c r="H55" s="183">
        <v>18000000</v>
      </c>
      <c r="I55" s="195">
        <f t="shared" si="9"/>
        <v>0</v>
      </c>
      <c r="J55" s="32">
        <v>45707</v>
      </c>
      <c r="K55" s="32">
        <v>45797</v>
      </c>
      <c r="L55" s="22" t="s">
        <v>419</v>
      </c>
      <c r="M55" s="26">
        <v>45698</v>
      </c>
      <c r="N55" s="22" t="s">
        <v>420</v>
      </c>
      <c r="O55" s="26">
        <v>45707</v>
      </c>
      <c r="P55" s="22">
        <f>K55-J55</f>
        <v>90</v>
      </c>
      <c r="Q55" s="41" t="s">
        <v>421</v>
      </c>
    </row>
    <row r="56" spans="1:17" ht="114">
      <c r="A56" s="22" t="s">
        <v>268</v>
      </c>
      <c r="B56" s="23" t="s">
        <v>269</v>
      </c>
      <c r="C56" s="22" t="s">
        <v>270</v>
      </c>
      <c r="D56" s="22" t="s">
        <v>271</v>
      </c>
      <c r="E56" s="24">
        <v>4500000</v>
      </c>
      <c r="F56" s="28">
        <f t="shared" si="8"/>
        <v>1500000</v>
      </c>
      <c r="G56" s="31"/>
      <c r="H56" s="183">
        <v>4500000</v>
      </c>
      <c r="I56" s="195">
        <f t="shared" si="9"/>
        <v>0</v>
      </c>
      <c r="J56" s="26">
        <v>45707</v>
      </c>
      <c r="K56" s="26">
        <v>45797</v>
      </c>
      <c r="L56" s="22" t="s">
        <v>422</v>
      </c>
      <c r="M56" s="26">
        <v>45698</v>
      </c>
      <c r="N56" s="22" t="s">
        <v>423</v>
      </c>
      <c r="O56" s="26">
        <v>45707</v>
      </c>
      <c r="P56" s="22">
        <f>K56-J56</f>
        <v>90</v>
      </c>
      <c r="Q56" s="43" t="s">
        <v>424</v>
      </c>
    </row>
    <row r="57" spans="1:17" ht="114">
      <c r="A57" s="22" t="s">
        <v>272</v>
      </c>
      <c r="B57" s="23" t="s">
        <v>273</v>
      </c>
      <c r="C57" s="22" t="s">
        <v>274</v>
      </c>
      <c r="D57" s="22" t="s">
        <v>275</v>
      </c>
      <c r="E57" s="24">
        <v>9000000</v>
      </c>
      <c r="F57" s="28">
        <f t="shared" si="8"/>
        <v>3000000</v>
      </c>
      <c r="G57" s="31"/>
      <c r="H57" s="178">
        <v>9000000</v>
      </c>
      <c r="I57" s="190">
        <f t="shared" si="9"/>
        <v>0</v>
      </c>
      <c r="J57" s="26">
        <v>45707</v>
      </c>
      <c r="K57" s="26">
        <v>45797</v>
      </c>
      <c r="L57" s="22" t="s">
        <v>425</v>
      </c>
      <c r="M57" s="26">
        <v>45698</v>
      </c>
      <c r="N57" s="22" t="s">
        <v>426</v>
      </c>
      <c r="O57" s="26">
        <v>45707</v>
      </c>
      <c r="P57" s="22">
        <f>K57-J57</f>
        <v>90</v>
      </c>
      <c r="Q57" s="41" t="s">
        <v>427</v>
      </c>
    </row>
    <row r="58" spans="1:17" ht="114">
      <c r="A58" s="22" t="s">
        <v>276</v>
      </c>
      <c r="B58" s="23" t="s">
        <v>273</v>
      </c>
      <c r="C58" s="22" t="s">
        <v>277</v>
      </c>
      <c r="D58" s="22" t="s">
        <v>278</v>
      </c>
      <c r="E58" s="24">
        <v>9000000</v>
      </c>
      <c r="F58" s="27">
        <f t="shared" si="8"/>
        <v>3000000</v>
      </c>
      <c r="G58" s="22"/>
      <c r="H58" s="178">
        <v>9000000</v>
      </c>
      <c r="I58" s="190">
        <f t="shared" si="9"/>
        <v>0</v>
      </c>
      <c r="J58" s="26">
        <v>45707</v>
      </c>
      <c r="K58" s="26">
        <v>45797</v>
      </c>
      <c r="L58" s="22" t="s">
        <v>428</v>
      </c>
      <c r="M58" s="26">
        <v>45698</v>
      </c>
      <c r="N58" s="22" t="s">
        <v>429</v>
      </c>
      <c r="O58" s="26">
        <v>45707</v>
      </c>
      <c r="P58" s="22">
        <f t="shared" ref="P58:P70" si="10">K58-J58</f>
        <v>90</v>
      </c>
      <c r="Q58" s="23" t="s">
        <v>430</v>
      </c>
    </row>
    <row r="59" spans="1:17" ht="114">
      <c r="A59" s="22" t="s">
        <v>279</v>
      </c>
      <c r="B59" s="23" t="s">
        <v>273</v>
      </c>
      <c r="C59" s="22" t="s">
        <v>280</v>
      </c>
      <c r="D59" s="22" t="s">
        <v>281</v>
      </c>
      <c r="E59" s="24">
        <v>9000000</v>
      </c>
      <c r="F59" s="27">
        <f t="shared" si="8"/>
        <v>3000000</v>
      </c>
      <c r="G59" s="22"/>
      <c r="H59" s="178">
        <v>9000000</v>
      </c>
      <c r="I59" s="190">
        <f t="shared" si="9"/>
        <v>0</v>
      </c>
      <c r="J59" s="26">
        <v>45707</v>
      </c>
      <c r="K59" s="26">
        <v>45797</v>
      </c>
      <c r="L59" s="22" t="s">
        <v>431</v>
      </c>
      <c r="M59" s="26">
        <v>45698</v>
      </c>
      <c r="N59" s="22" t="s">
        <v>432</v>
      </c>
      <c r="O59" s="26">
        <v>45707</v>
      </c>
      <c r="P59" s="22">
        <f t="shared" si="10"/>
        <v>90</v>
      </c>
      <c r="Q59" s="23" t="s">
        <v>433</v>
      </c>
    </row>
    <row r="60" spans="1:17" ht="114">
      <c r="A60" s="22" t="s">
        <v>282</v>
      </c>
      <c r="B60" s="23" t="s">
        <v>273</v>
      </c>
      <c r="C60" s="22" t="s">
        <v>283</v>
      </c>
      <c r="D60" s="22" t="s">
        <v>284</v>
      </c>
      <c r="E60" s="24">
        <v>9000000</v>
      </c>
      <c r="F60" s="27">
        <f t="shared" si="8"/>
        <v>3000000</v>
      </c>
      <c r="G60" s="22"/>
      <c r="H60" s="178">
        <v>9000000</v>
      </c>
      <c r="I60" s="190">
        <f t="shared" si="9"/>
        <v>0</v>
      </c>
      <c r="J60" s="26">
        <v>45707</v>
      </c>
      <c r="K60" s="26">
        <v>45797</v>
      </c>
      <c r="L60" s="22" t="s">
        <v>434</v>
      </c>
      <c r="M60" s="26">
        <v>45698</v>
      </c>
      <c r="N60" s="22" t="s">
        <v>435</v>
      </c>
      <c r="O60" s="26">
        <v>45707</v>
      </c>
      <c r="P60" s="22">
        <f t="shared" si="10"/>
        <v>90</v>
      </c>
      <c r="Q60" s="23" t="s">
        <v>436</v>
      </c>
    </row>
    <row r="61" spans="1:17" ht="114">
      <c r="A61" s="22" t="s">
        <v>285</v>
      </c>
      <c r="B61" s="23" t="s">
        <v>269</v>
      </c>
      <c r="C61" s="22" t="s">
        <v>286</v>
      </c>
      <c r="D61" s="31" t="s">
        <v>287</v>
      </c>
      <c r="E61" s="24">
        <v>4500000</v>
      </c>
      <c r="F61" s="27">
        <f t="shared" si="8"/>
        <v>1500000</v>
      </c>
      <c r="G61" s="22"/>
      <c r="H61" s="178">
        <v>4500000</v>
      </c>
      <c r="I61" s="190">
        <f t="shared" si="9"/>
        <v>0</v>
      </c>
      <c r="J61" s="26">
        <v>45707</v>
      </c>
      <c r="K61" s="26">
        <v>45797</v>
      </c>
      <c r="L61" s="22" t="s">
        <v>437</v>
      </c>
      <c r="M61" s="26">
        <v>45698</v>
      </c>
      <c r="N61" s="22" t="s">
        <v>438</v>
      </c>
      <c r="O61" s="26">
        <v>45707</v>
      </c>
      <c r="P61" s="22">
        <f t="shared" si="10"/>
        <v>90</v>
      </c>
      <c r="Q61" s="23" t="s">
        <v>439</v>
      </c>
    </row>
    <row r="62" spans="1:17" ht="99.75">
      <c r="A62" s="22" t="s">
        <v>288</v>
      </c>
      <c r="B62" s="23" t="s">
        <v>289</v>
      </c>
      <c r="C62" s="22" t="s">
        <v>290</v>
      </c>
      <c r="D62" s="22" t="s">
        <v>291</v>
      </c>
      <c r="E62" s="24">
        <v>24000000</v>
      </c>
      <c r="F62" s="27">
        <f t="shared" si="8"/>
        <v>8000000</v>
      </c>
      <c r="G62" s="22"/>
      <c r="H62" s="178">
        <v>24000000</v>
      </c>
      <c r="I62" s="190">
        <f>E62-H62</f>
        <v>0</v>
      </c>
      <c r="J62" s="26">
        <v>45707</v>
      </c>
      <c r="K62" s="26">
        <v>45797</v>
      </c>
      <c r="L62" s="22" t="s">
        <v>440</v>
      </c>
      <c r="M62" s="26">
        <v>45698</v>
      </c>
      <c r="N62" s="22" t="s">
        <v>441</v>
      </c>
      <c r="O62" s="26">
        <v>45707</v>
      </c>
      <c r="P62" s="22">
        <f t="shared" si="10"/>
        <v>90</v>
      </c>
      <c r="Q62" s="23" t="s">
        <v>442</v>
      </c>
    </row>
    <row r="63" spans="1:17" ht="114">
      <c r="A63" s="22" t="s">
        <v>292</v>
      </c>
      <c r="B63" s="23" t="s">
        <v>273</v>
      </c>
      <c r="C63" s="22" t="s">
        <v>293</v>
      </c>
      <c r="D63" s="22" t="s">
        <v>294</v>
      </c>
      <c r="E63" s="24">
        <v>9000000</v>
      </c>
      <c r="F63" s="27">
        <f t="shared" si="8"/>
        <v>3000000</v>
      </c>
      <c r="G63" s="22"/>
      <c r="H63" s="178">
        <v>9000000</v>
      </c>
      <c r="I63" s="190">
        <f t="shared" si="9"/>
        <v>0</v>
      </c>
      <c r="J63" s="26">
        <v>45707</v>
      </c>
      <c r="K63" s="26">
        <v>45797</v>
      </c>
      <c r="L63" s="22" t="s">
        <v>443</v>
      </c>
      <c r="M63" s="26">
        <v>45698</v>
      </c>
      <c r="N63" s="22" t="s">
        <v>444</v>
      </c>
      <c r="O63" s="26">
        <v>45707</v>
      </c>
      <c r="P63" s="22">
        <f t="shared" si="10"/>
        <v>90</v>
      </c>
      <c r="Q63" s="23" t="s">
        <v>445</v>
      </c>
    </row>
    <row r="64" spans="1:17" ht="114">
      <c r="A64" s="22" t="s">
        <v>295</v>
      </c>
      <c r="B64" s="23" t="s">
        <v>273</v>
      </c>
      <c r="C64" s="22" t="s">
        <v>296</v>
      </c>
      <c r="D64" s="22" t="s">
        <v>297</v>
      </c>
      <c r="E64" s="24">
        <v>9000000</v>
      </c>
      <c r="F64" s="27">
        <f t="shared" si="8"/>
        <v>3000000</v>
      </c>
      <c r="G64" s="22"/>
      <c r="H64" s="178">
        <v>9000000</v>
      </c>
      <c r="I64" s="190">
        <f t="shared" si="9"/>
        <v>0</v>
      </c>
      <c r="J64" s="26">
        <v>45707</v>
      </c>
      <c r="K64" s="26">
        <v>45797</v>
      </c>
      <c r="L64" s="22" t="s">
        <v>363</v>
      </c>
      <c r="M64" s="26">
        <v>45698</v>
      </c>
      <c r="N64" s="22" t="s">
        <v>446</v>
      </c>
      <c r="O64" s="26">
        <v>45707</v>
      </c>
      <c r="P64" s="22">
        <f t="shared" si="10"/>
        <v>90</v>
      </c>
      <c r="Q64" s="23" t="s">
        <v>447</v>
      </c>
    </row>
    <row r="65" spans="1:17" ht="114">
      <c r="A65" s="22" t="s">
        <v>298</v>
      </c>
      <c r="B65" s="23" t="s">
        <v>273</v>
      </c>
      <c r="C65" s="22" t="s">
        <v>299</v>
      </c>
      <c r="D65" s="22" t="s">
        <v>300</v>
      </c>
      <c r="E65" s="24">
        <v>9000000</v>
      </c>
      <c r="F65" s="27">
        <f t="shared" si="8"/>
        <v>3000000</v>
      </c>
      <c r="G65" s="22"/>
      <c r="H65" s="178">
        <v>9000000</v>
      </c>
      <c r="I65" s="190">
        <f t="shared" si="9"/>
        <v>0</v>
      </c>
      <c r="J65" s="26">
        <v>45707</v>
      </c>
      <c r="K65" s="26">
        <v>45797</v>
      </c>
      <c r="L65" s="22" t="s">
        <v>365</v>
      </c>
      <c r="M65" s="26">
        <v>45698</v>
      </c>
      <c r="N65" s="22" t="s">
        <v>448</v>
      </c>
      <c r="O65" s="26">
        <v>45707</v>
      </c>
      <c r="P65" s="22">
        <f t="shared" si="10"/>
        <v>90</v>
      </c>
      <c r="Q65" s="23" t="s">
        <v>449</v>
      </c>
    </row>
    <row r="66" spans="1:17" ht="99.75">
      <c r="A66" s="22" t="s">
        <v>301</v>
      </c>
      <c r="B66" s="23" t="s">
        <v>289</v>
      </c>
      <c r="C66" s="22" t="s">
        <v>302</v>
      </c>
      <c r="D66" s="22" t="s">
        <v>303</v>
      </c>
      <c r="E66" s="24">
        <v>24000000</v>
      </c>
      <c r="F66" s="27">
        <f t="shared" si="8"/>
        <v>8000000</v>
      </c>
      <c r="G66" s="22"/>
      <c r="H66" s="178">
        <v>24000000</v>
      </c>
      <c r="I66" s="190">
        <f t="shared" si="9"/>
        <v>0</v>
      </c>
      <c r="J66" s="26">
        <v>45707</v>
      </c>
      <c r="K66" s="26">
        <v>45797</v>
      </c>
      <c r="L66" s="22" t="s">
        <v>367</v>
      </c>
      <c r="M66" s="26">
        <v>45698</v>
      </c>
      <c r="N66" s="22" t="s">
        <v>450</v>
      </c>
      <c r="O66" s="26">
        <v>45707</v>
      </c>
      <c r="P66" s="22">
        <f t="shared" si="10"/>
        <v>90</v>
      </c>
      <c r="Q66" s="23" t="s">
        <v>451</v>
      </c>
    </row>
    <row r="67" spans="1:17" ht="114">
      <c r="A67" s="22" t="s">
        <v>304</v>
      </c>
      <c r="B67" s="23" t="s">
        <v>269</v>
      </c>
      <c r="C67" s="22" t="s">
        <v>639</v>
      </c>
      <c r="D67" s="22" t="s">
        <v>305</v>
      </c>
      <c r="E67" s="24">
        <v>4500000</v>
      </c>
      <c r="F67" s="27">
        <f t="shared" si="8"/>
        <v>1500000</v>
      </c>
      <c r="G67" s="22"/>
      <c r="H67" s="178">
        <v>4500000</v>
      </c>
      <c r="I67" s="190">
        <f t="shared" si="9"/>
        <v>0</v>
      </c>
      <c r="J67" s="26">
        <v>45707</v>
      </c>
      <c r="K67" s="26">
        <v>45797</v>
      </c>
      <c r="L67" s="22"/>
      <c r="M67" s="22"/>
      <c r="N67" s="22"/>
      <c r="O67" s="22"/>
      <c r="P67" s="22">
        <f t="shared" si="10"/>
        <v>90</v>
      </c>
      <c r="Q67" s="22"/>
    </row>
    <row r="68" spans="1:17" ht="114">
      <c r="A68" s="22" t="s">
        <v>306</v>
      </c>
      <c r="B68" s="23" t="s">
        <v>273</v>
      </c>
      <c r="C68" s="22" t="s">
        <v>307</v>
      </c>
      <c r="D68" s="22" t="s">
        <v>308</v>
      </c>
      <c r="E68" s="24">
        <v>9000000</v>
      </c>
      <c r="F68" s="27">
        <f t="shared" si="8"/>
        <v>3000000</v>
      </c>
      <c r="G68" s="22"/>
      <c r="H68" s="178">
        <v>9000000</v>
      </c>
      <c r="I68" s="190">
        <f t="shared" si="9"/>
        <v>0</v>
      </c>
      <c r="J68" s="26">
        <v>45707</v>
      </c>
      <c r="K68" s="26">
        <v>45797</v>
      </c>
      <c r="L68" s="22" t="s">
        <v>371</v>
      </c>
      <c r="M68" s="26">
        <v>45698</v>
      </c>
      <c r="N68" s="22" t="s">
        <v>452</v>
      </c>
      <c r="O68" s="26">
        <v>45707</v>
      </c>
      <c r="P68" s="22">
        <f t="shared" si="10"/>
        <v>90</v>
      </c>
      <c r="Q68" s="23" t="s">
        <v>453</v>
      </c>
    </row>
    <row r="69" spans="1:17" ht="114">
      <c r="A69" s="22" t="s">
        <v>309</v>
      </c>
      <c r="B69" s="23" t="s">
        <v>273</v>
      </c>
      <c r="C69" s="22" t="s">
        <v>310</v>
      </c>
      <c r="D69" s="22" t="s">
        <v>311</v>
      </c>
      <c r="E69" s="24">
        <v>9000000</v>
      </c>
      <c r="F69" s="27">
        <f t="shared" si="8"/>
        <v>3000000</v>
      </c>
      <c r="G69" s="22"/>
      <c r="H69" s="178">
        <v>9000000</v>
      </c>
      <c r="I69" s="190">
        <f t="shared" si="9"/>
        <v>0</v>
      </c>
      <c r="J69" s="26">
        <v>45707</v>
      </c>
      <c r="K69" s="26">
        <v>45797</v>
      </c>
      <c r="L69" s="22" t="s">
        <v>373</v>
      </c>
      <c r="M69" s="26">
        <v>45698</v>
      </c>
      <c r="N69" s="22" t="s">
        <v>454</v>
      </c>
      <c r="O69" s="26">
        <v>45707</v>
      </c>
      <c r="P69" s="22">
        <f t="shared" si="10"/>
        <v>90</v>
      </c>
      <c r="Q69" s="23" t="s">
        <v>455</v>
      </c>
    </row>
    <row r="70" spans="1:17" ht="114">
      <c r="A70" s="22" t="s">
        <v>312</v>
      </c>
      <c r="B70" s="23" t="s">
        <v>273</v>
      </c>
      <c r="C70" s="22" t="s">
        <v>313</v>
      </c>
      <c r="D70" s="22" t="s">
        <v>314</v>
      </c>
      <c r="E70" s="24">
        <v>9000000</v>
      </c>
      <c r="F70" s="27">
        <f t="shared" si="8"/>
        <v>3000000</v>
      </c>
      <c r="G70" s="22"/>
      <c r="H70" s="178">
        <v>9000000</v>
      </c>
      <c r="I70" s="190">
        <f t="shared" si="9"/>
        <v>0</v>
      </c>
      <c r="J70" s="26">
        <v>45707</v>
      </c>
      <c r="K70" s="26">
        <v>45797</v>
      </c>
      <c r="L70" s="22" t="s">
        <v>375</v>
      </c>
      <c r="M70" s="26">
        <v>45698</v>
      </c>
      <c r="N70" s="22" t="s">
        <v>456</v>
      </c>
      <c r="O70" s="26">
        <v>45707</v>
      </c>
      <c r="P70" s="22">
        <f t="shared" si="10"/>
        <v>90</v>
      </c>
      <c r="Q70" s="23" t="s">
        <v>457</v>
      </c>
    </row>
    <row r="71" spans="1:17" ht="114">
      <c r="A71" s="22" t="s">
        <v>315</v>
      </c>
      <c r="B71" s="23" t="s">
        <v>273</v>
      </c>
      <c r="C71" s="22" t="s">
        <v>316</v>
      </c>
      <c r="D71" s="22" t="s">
        <v>317</v>
      </c>
      <c r="E71" s="24">
        <v>9000000</v>
      </c>
      <c r="F71" s="27">
        <f t="shared" si="8"/>
        <v>3000000</v>
      </c>
      <c r="G71" s="22"/>
      <c r="H71" s="178">
        <v>9000000</v>
      </c>
      <c r="I71" s="190">
        <f t="shared" si="9"/>
        <v>0</v>
      </c>
      <c r="J71" s="26">
        <v>45707</v>
      </c>
      <c r="K71" s="26">
        <v>45797</v>
      </c>
      <c r="L71" s="22" t="s">
        <v>377</v>
      </c>
      <c r="M71" s="26">
        <v>45698</v>
      </c>
      <c r="N71" s="22" t="s">
        <v>458</v>
      </c>
      <c r="O71" s="26">
        <v>45707</v>
      </c>
      <c r="P71" s="22">
        <f>K71-J71</f>
        <v>90</v>
      </c>
      <c r="Q71" s="23" t="s">
        <v>459</v>
      </c>
    </row>
    <row r="72" spans="1:17" ht="99.75">
      <c r="A72" s="22" t="s">
        <v>318</v>
      </c>
      <c r="B72" s="23" t="s">
        <v>289</v>
      </c>
      <c r="C72" s="22" t="s">
        <v>319</v>
      </c>
      <c r="D72" s="22" t="s">
        <v>320</v>
      </c>
      <c r="E72" s="24">
        <v>24000000</v>
      </c>
      <c r="F72" s="27">
        <f t="shared" si="8"/>
        <v>8000000</v>
      </c>
      <c r="G72" s="22"/>
      <c r="H72" s="178">
        <v>24000000</v>
      </c>
      <c r="I72" s="190">
        <f t="shared" si="9"/>
        <v>0</v>
      </c>
      <c r="J72" s="26">
        <v>45707</v>
      </c>
      <c r="K72" s="26">
        <v>45797</v>
      </c>
      <c r="L72" s="22" t="s">
        <v>379</v>
      </c>
      <c r="M72" s="26">
        <v>45698</v>
      </c>
      <c r="N72" s="22" t="s">
        <v>460</v>
      </c>
      <c r="O72" s="26">
        <v>45707</v>
      </c>
      <c r="P72" s="22">
        <f t="shared" ref="P72:P96" si="11">K72-J72</f>
        <v>90</v>
      </c>
      <c r="Q72" s="23" t="s">
        <v>461</v>
      </c>
    </row>
    <row r="73" spans="1:17" ht="114">
      <c r="A73" s="22" t="s">
        <v>321</v>
      </c>
      <c r="B73" s="23" t="s">
        <v>269</v>
      </c>
      <c r="C73" s="22" t="s">
        <v>322</v>
      </c>
      <c r="D73" s="22" t="s">
        <v>323</v>
      </c>
      <c r="E73" s="24">
        <v>4500000</v>
      </c>
      <c r="F73" s="27">
        <f t="shared" si="8"/>
        <v>1500000</v>
      </c>
      <c r="G73" s="22"/>
      <c r="H73" s="178">
        <v>4500000</v>
      </c>
      <c r="I73" s="190">
        <f t="shared" si="9"/>
        <v>0</v>
      </c>
      <c r="J73" s="26">
        <v>45707</v>
      </c>
      <c r="K73" s="26">
        <v>45797</v>
      </c>
      <c r="L73" s="22" t="s">
        <v>381</v>
      </c>
      <c r="M73" s="26">
        <v>45698</v>
      </c>
      <c r="N73" s="22" t="s">
        <v>462</v>
      </c>
      <c r="O73" s="26">
        <v>45707</v>
      </c>
      <c r="P73" s="22">
        <f t="shared" si="11"/>
        <v>90</v>
      </c>
      <c r="Q73" s="23" t="s">
        <v>463</v>
      </c>
    </row>
    <row r="74" spans="1:17" ht="114">
      <c r="A74" s="22" t="s">
        <v>324</v>
      </c>
      <c r="B74" s="23" t="s">
        <v>325</v>
      </c>
      <c r="C74" s="22" t="s">
        <v>326</v>
      </c>
      <c r="D74" s="22">
        <v>1064794379</v>
      </c>
      <c r="E74" s="24">
        <v>16125000</v>
      </c>
      <c r="F74" s="27">
        <f t="shared" si="8"/>
        <v>5375000</v>
      </c>
      <c r="G74" s="22"/>
      <c r="H74" s="178">
        <v>16125000</v>
      </c>
      <c r="I74" s="190">
        <f t="shared" si="9"/>
        <v>0</v>
      </c>
      <c r="J74" s="26">
        <v>45707</v>
      </c>
      <c r="K74" s="26">
        <v>45797</v>
      </c>
      <c r="L74" s="22" t="s">
        <v>383</v>
      </c>
      <c r="M74" s="26">
        <v>45698</v>
      </c>
      <c r="N74" s="22" t="s">
        <v>464</v>
      </c>
      <c r="O74" s="26">
        <v>45707</v>
      </c>
      <c r="P74" s="22">
        <f t="shared" si="11"/>
        <v>90</v>
      </c>
      <c r="Q74" s="23" t="s">
        <v>465</v>
      </c>
    </row>
    <row r="75" spans="1:17" ht="114">
      <c r="A75" s="22" t="s">
        <v>327</v>
      </c>
      <c r="B75" s="23" t="s">
        <v>328</v>
      </c>
      <c r="C75" s="22" t="s">
        <v>329</v>
      </c>
      <c r="D75" s="22" t="s">
        <v>330</v>
      </c>
      <c r="E75" s="24">
        <v>18000000</v>
      </c>
      <c r="F75" s="27">
        <f t="shared" si="8"/>
        <v>6000000</v>
      </c>
      <c r="G75" s="22"/>
      <c r="H75" s="178">
        <v>18000000</v>
      </c>
      <c r="I75" s="190">
        <f t="shared" si="9"/>
        <v>0</v>
      </c>
      <c r="J75" s="26">
        <v>45707</v>
      </c>
      <c r="K75" s="26">
        <v>45797</v>
      </c>
      <c r="L75" s="22" t="s">
        <v>385</v>
      </c>
      <c r="M75" s="26">
        <v>45698</v>
      </c>
      <c r="N75" s="22" t="s">
        <v>466</v>
      </c>
      <c r="O75" s="26">
        <v>45707</v>
      </c>
      <c r="P75" s="22">
        <f t="shared" si="11"/>
        <v>90</v>
      </c>
      <c r="Q75" s="23" t="s">
        <v>467</v>
      </c>
    </row>
    <row r="76" spans="1:17" ht="99.75">
      <c r="A76" s="22" t="s">
        <v>332</v>
      </c>
      <c r="B76" s="23" t="s">
        <v>333</v>
      </c>
      <c r="C76" s="22" t="s">
        <v>334</v>
      </c>
      <c r="D76" s="22" t="s">
        <v>335</v>
      </c>
      <c r="E76" s="24">
        <v>33000000</v>
      </c>
      <c r="F76" s="27">
        <f t="shared" si="8"/>
        <v>11000000</v>
      </c>
      <c r="G76" s="22"/>
      <c r="H76" s="178">
        <v>33000000</v>
      </c>
      <c r="I76" s="190">
        <f t="shared" si="9"/>
        <v>0</v>
      </c>
      <c r="J76" s="26">
        <v>45707</v>
      </c>
      <c r="K76" s="26">
        <v>45797</v>
      </c>
      <c r="L76" s="22" t="s">
        <v>387</v>
      </c>
      <c r="M76" s="26">
        <v>45698</v>
      </c>
      <c r="N76" s="22" t="s">
        <v>468</v>
      </c>
      <c r="O76" s="26">
        <v>45707</v>
      </c>
      <c r="P76" s="22">
        <f t="shared" si="11"/>
        <v>90</v>
      </c>
      <c r="Q76" s="23" t="s">
        <v>469</v>
      </c>
    </row>
    <row r="77" spans="1:17" ht="114">
      <c r="A77" s="22" t="s">
        <v>331</v>
      </c>
      <c r="B77" s="23" t="s">
        <v>336</v>
      </c>
      <c r="C77" s="22" t="s">
        <v>337</v>
      </c>
      <c r="D77" s="22" t="s">
        <v>338</v>
      </c>
      <c r="E77" s="24">
        <v>27750000</v>
      </c>
      <c r="F77" s="27">
        <f t="shared" si="8"/>
        <v>9250000</v>
      </c>
      <c r="G77" s="22"/>
      <c r="H77" s="178">
        <v>27750000</v>
      </c>
      <c r="I77" s="190">
        <f t="shared" si="9"/>
        <v>0</v>
      </c>
      <c r="J77" s="26">
        <v>45707</v>
      </c>
      <c r="K77" s="26">
        <v>45797</v>
      </c>
      <c r="L77" s="22" t="s">
        <v>470</v>
      </c>
      <c r="M77" s="26">
        <v>45698</v>
      </c>
      <c r="N77" s="22" t="s">
        <v>471</v>
      </c>
      <c r="O77" s="26">
        <v>45707</v>
      </c>
      <c r="P77" s="22">
        <f t="shared" si="11"/>
        <v>90</v>
      </c>
      <c r="Q77" s="23" t="s">
        <v>472</v>
      </c>
    </row>
    <row r="78" spans="1:17" ht="114">
      <c r="A78" s="22" t="s">
        <v>339</v>
      </c>
      <c r="B78" s="23" t="s">
        <v>340</v>
      </c>
      <c r="C78" s="22" t="s">
        <v>341</v>
      </c>
      <c r="D78" s="22" t="s">
        <v>342</v>
      </c>
      <c r="E78" s="24">
        <v>16125000</v>
      </c>
      <c r="F78" s="27">
        <f t="shared" si="8"/>
        <v>5375000</v>
      </c>
      <c r="G78" s="22"/>
      <c r="H78" s="178">
        <v>16125000</v>
      </c>
      <c r="I78" s="190">
        <f t="shared" si="9"/>
        <v>0</v>
      </c>
      <c r="J78" s="26">
        <v>45707</v>
      </c>
      <c r="K78" s="26">
        <v>45797</v>
      </c>
      <c r="L78" s="22" t="s">
        <v>473</v>
      </c>
      <c r="M78" s="26">
        <v>45698</v>
      </c>
      <c r="N78" s="22" t="s">
        <v>474</v>
      </c>
      <c r="O78" s="26">
        <v>45707</v>
      </c>
      <c r="P78" s="22">
        <f t="shared" si="11"/>
        <v>90</v>
      </c>
      <c r="Q78" s="33" t="s">
        <v>475</v>
      </c>
    </row>
    <row r="79" spans="1:17" ht="99.75">
      <c r="A79" s="22" t="s">
        <v>343</v>
      </c>
      <c r="B79" s="23" t="s">
        <v>344</v>
      </c>
      <c r="C79" s="22" t="s">
        <v>345</v>
      </c>
      <c r="D79" s="22" t="s">
        <v>346</v>
      </c>
      <c r="E79" s="24">
        <v>18000000</v>
      </c>
      <c r="F79" s="27">
        <f t="shared" si="8"/>
        <v>6000000</v>
      </c>
      <c r="G79" s="22"/>
      <c r="H79" s="178">
        <v>18000000</v>
      </c>
      <c r="I79" s="190">
        <f t="shared" si="9"/>
        <v>0</v>
      </c>
      <c r="J79" s="26">
        <v>45707</v>
      </c>
      <c r="K79" s="26">
        <v>45797</v>
      </c>
      <c r="L79" s="22" t="s">
        <v>389</v>
      </c>
      <c r="M79" s="26">
        <v>45698</v>
      </c>
      <c r="N79" s="22" t="s">
        <v>476</v>
      </c>
      <c r="O79" s="26">
        <v>45707</v>
      </c>
      <c r="P79" s="22">
        <f t="shared" si="11"/>
        <v>90</v>
      </c>
      <c r="Q79" s="23" t="s">
        <v>477</v>
      </c>
    </row>
    <row r="80" spans="1:17" ht="114">
      <c r="A80" s="22" t="s">
        <v>347</v>
      </c>
      <c r="B80" s="23" t="s">
        <v>349</v>
      </c>
      <c r="C80" s="22" t="s">
        <v>348</v>
      </c>
      <c r="D80" s="22" t="s">
        <v>350</v>
      </c>
      <c r="E80" s="24">
        <v>100500000</v>
      </c>
      <c r="F80" s="27">
        <f t="shared" si="8"/>
        <v>33500000</v>
      </c>
      <c r="G80" s="22"/>
      <c r="H80" s="178">
        <v>100500000</v>
      </c>
      <c r="I80" s="190">
        <f t="shared" ref="I80:I86" si="12">E80-H80</f>
        <v>0</v>
      </c>
      <c r="J80" s="26">
        <v>45714</v>
      </c>
      <c r="K80" s="26">
        <v>45802</v>
      </c>
      <c r="L80" s="22" t="s">
        <v>480</v>
      </c>
      <c r="M80" s="26">
        <v>45698</v>
      </c>
      <c r="N80" s="22" t="s">
        <v>481</v>
      </c>
      <c r="O80" s="26">
        <v>45714</v>
      </c>
      <c r="P80" s="22">
        <f t="shared" si="11"/>
        <v>88</v>
      </c>
      <c r="Q80" s="33" t="s">
        <v>357</v>
      </c>
    </row>
    <row r="81" spans="1:17" ht="114">
      <c r="A81" s="22" t="s">
        <v>351</v>
      </c>
      <c r="B81" s="23" t="s">
        <v>273</v>
      </c>
      <c r="C81" s="22" t="s">
        <v>352</v>
      </c>
      <c r="D81" s="22" t="s">
        <v>353</v>
      </c>
      <c r="E81" s="24">
        <v>9000000</v>
      </c>
      <c r="F81" s="27">
        <f t="shared" si="8"/>
        <v>3000000</v>
      </c>
      <c r="G81" s="22"/>
      <c r="H81" s="178">
        <v>9000000</v>
      </c>
      <c r="I81" s="190">
        <f t="shared" si="12"/>
        <v>0</v>
      </c>
      <c r="J81" s="26">
        <v>45714</v>
      </c>
      <c r="K81" s="26">
        <v>45802</v>
      </c>
      <c r="L81" s="22" t="s">
        <v>361</v>
      </c>
      <c r="M81" s="26">
        <v>45706</v>
      </c>
      <c r="N81" s="22" t="s">
        <v>478</v>
      </c>
      <c r="O81" s="26">
        <v>45714</v>
      </c>
      <c r="P81" s="22">
        <f t="shared" si="11"/>
        <v>88</v>
      </c>
      <c r="Q81" s="33" t="s">
        <v>358</v>
      </c>
    </row>
    <row r="82" spans="1:17" ht="114">
      <c r="A82" s="22" t="s">
        <v>354</v>
      </c>
      <c r="B82" s="23" t="s">
        <v>155</v>
      </c>
      <c r="C82" s="22" t="s">
        <v>355</v>
      </c>
      <c r="D82" s="22" t="s">
        <v>356</v>
      </c>
      <c r="E82" s="24">
        <v>7500000</v>
      </c>
      <c r="F82" s="27">
        <f t="shared" si="8"/>
        <v>2500000</v>
      </c>
      <c r="G82" s="22"/>
      <c r="H82" s="178">
        <v>7500000</v>
      </c>
      <c r="I82" s="190">
        <f>E82-H82</f>
        <v>0</v>
      </c>
      <c r="J82" s="26">
        <v>45714</v>
      </c>
      <c r="K82" s="26">
        <v>45802</v>
      </c>
      <c r="L82" s="22" t="s">
        <v>395</v>
      </c>
      <c r="M82" s="26">
        <v>45706</v>
      </c>
      <c r="N82" s="22" t="s">
        <v>479</v>
      </c>
      <c r="O82" s="26">
        <v>45714</v>
      </c>
      <c r="P82" s="22">
        <f t="shared" si="11"/>
        <v>88</v>
      </c>
      <c r="Q82" s="33" t="s">
        <v>359</v>
      </c>
    </row>
    <row r="83" spans="1:17" ht="94.5" customHeight="1">
      <c r="A83" s="44" t="s">
        <v>482</v>
      </c>
      <c r="B83" s="45" t="s">
        <v>483</v>
      </c>
      <c r="C83" s="45" t="s">
        <v>486</v>
      </c>
      <c r="D83" s="44" t="s">
        <v>484</v>
      </c>
      <c r="E83" s="46">
        <v>33000000</v>
      </c>
      <c r="F83" s="47">
        <f t="shared" si="8"/>
        <v>11000000</v>
      </c>
      <c r="G83" s="48"/>
      <c r="H83" s="178">
        <v>33000000</v>
      </c>
      <c r="I83" s="190">
        <f t="shared" si="12"/>
        <v>0</v>
      </c>
      <c r="J83" s="49">
        <v>45719</v>
      </c>
      <c r="K83" s="49">
        <v>45838</v>
      </c>
      <c r="L83" s="44" t="s">
        <v>405</v>
      </c>
      <c r="M83" s="49">
        <v>45714</v>
      </c>
      <c r="N83" s="44" t="s">
        <v>566</v>
      </c>
      <c r="O83" s="49">
        <v>45719</v>
      </c>
      <c r="P83" s="44">
        <f t="shared" si="11"/>
        <v>119</v>
      </c>
      <c r="Q83" s="45" t="s">
        <v>495</v>
      </c>
    </row>
    <row r="84" spans="1:17" ht="97.5" customHeight="1">
      <c r="A84" s="44" t="s">
        <v>485</v>
      </c>
      <c r="B84" s="45" t="s">
        <v>489</v>
      </c>
      <c r="C84" s="44" t="s">
        <v>488</v>
      </c>
      <c r="D84" s="44" t="s">
        <v>484</v>
      </c>
      <c r="E84" s="46">
        <v>8400000</v>
      </c>
      <c r="F84" s="46">
        <f t="shared" si="8"/>
        <v>2800000</v>
      </c>
      <c r="G84" s="46"/>
      <c r="H84" s="180">
        <v>8400000</v>
      </c>
      <c r="I84" s="192">
        <f t="shared" si="12"/>
        <v>0</v>
      </c>
      <c r="J84" s="49">
        <v>45719</v>
      </c>
      <c r="K84" s="49">
        <v>45838</v>
      </c>
      <c r="L84" s="44" t="s">
        <v>408</v>
      </c>
      <c r="M84" s="49">
        <v>45714</v>
      </c>
      <c r="N84" s="44" t="s">
        <v>567</v>
      </c>
      <c r="O84" s="49">
        <v>45719</v>
      </c>
      <c r="P84" s="44">
        <f t="shared" si="11"/>
        <v>119</v>
      </c>
      <c r="Q84" s="45" t="s">
        <v>496</v>
      </c>
    </row>
    <row r="85" spans="1:17" ht="85.5">
      <c r="A85" s="44" t="s">
        <v>490</v>
      </c>
      <c r="B85" s="45" t="s">
        <v>487</v>
      </c>
      <c r="C85" s="45" t="s">
        <v>491</v>
      </c>
      <c r="D85" s="44" t="s">
        <v>484</v>
      </c>
      <c r="E85" s="46">
        <v>3950000</v>
      </c>
      <c r="F85" s="46">
        <f t="shared" si="8"/>
        <v>1316666.6666666667</v>
      </c>
      <c r="G85" s="46"/>
      <c r="H85" s="180">
        <v>3950000</v>
      </c>
      <c r="I85" s="192">
        <f t="shared" si="12"/>
        <v>0</v>
      </c>
      <c r="J85" s="49">
        <v>45719</v>
      </c>
      <c r="K85" s="49">
        <v>45838</v>
      </c>
      <c r="L85" s="44" t="s">
        <v>410</v>
      </c>
      <c r="M85" s="49">
        <v>45714</v>
      </c>
      <c r="N85" s="44" t="s">
        <v>568</v>
      </c>
      <c r="O85" s="49">
        <v>45719</v>
      </c>
      <c r="P85" s="44">
        <f t="shared" si="11"/>
        <v>119</v>
      </c>
      <c r="Q85" s="45" t="s">
        <v>497</v>
      </c>
    </row>
    <row r="86" spans="1:17" ht="85.5">
      <c r="A86" s="44" t="s">
        <v>492</v>
      </c>
      <c r="B86" s="45" t="s">
        <v>493</v>
      </c>
      <c r="C86" s="45" t="s">
        <v>494</v>
      </c>
      <c r="D86" s="44" t="s">
        <v>484</v>
      </c>
      <c r="E86" s="46">
        <v>10500000</v>
      </c>
      <c r="F86" s="46">
        <f t="shared" si="8"/>
        <v>3500000</v>
      </c>
      <c r="G86" s="44"/>
      <c r="H86" s="180">
        <v>10500000</v>
      </c>
      <c r="I86" s="192">
        <f t="shared" si="12"/>
        <v>0</v>
      </c>
      <c r="J86" s="49">
        <v>45719</v>
      </c>
      <c r="K86" s="49">
        <v>45838</v>
      </c>
      <c r="L86" s="44" t="s">
        <v>414</v>
      </c>
      <c r="M86" s="49">
        <v>45714</v>
      </c>
      <c r="N86" s="44" t="s">
        <v>569</v>
      </c>
      <c r="O86" s="49">
        <v>45719</v>
      </c>
      <c r="P86" s="44">
        <f t="shared" si="11"/>
        <v>119</v>
      </c>
      <c r="Q86" s="45" t="s">
        <v>498</v>
      </c>
    </row>
    <row r="87" spans="1:17" ht="99.75">
      <c r="A87" s="44" t="s">
        <v>499</v>
      </c>
      <c r="B87" s="45" t="s">
        <v>500</v>
      </c>
      <c r="C87" s="44" t="s">
        <v>501</v>
      </c>
      <c r="D87" s="44" t="s">
        <v>502</v>
      </c>
      <c r="E87" s="46">
        <v>7850000</v>
      </c>
      <c r="F87" s="46">
        <f>E87</f>
        <v>7850000</v>
      </c>
      <c r="G87" s="50"/>
      <c r="H87" s="180">
        <f t="shared" ref="H87" si="13">F87</f>
        <v>7850000</v>
      </c>
      <c r="I87" s="192">
        <f t="shared" ref="I87" si="14">E87-F87</f>
        <v>0</v>
      </c>
      <c r="J87" s="49">
        <v>45721</v>
      </c>
      <c r="K87" s="49">
        <v>45726</v>
      </c>
      <c r="L87" s="44" t="s">
        <v>417</v>
      </c>
      <c r="M87" s="49">
        <v>45714</v>
      </c>
      <c r="N87" s="44" t="s">
        <v>570</v>
      </c>
      <c r="O87" s="49">
        <v>45721</v>
      </c>
      <c r="P87" s="44">
        <f t="shared" si="11"/>
        <v>5</v>
      </c>
      <c r="Q87" s="45" t="s">
        <v>503</v>
      </c>
    </row>
    <row r="88" spans="1:17" ht="114">
      <c r="A88" s="44" t="s">
        <v>504</v>
      </c>
      <c r="B88" s="45" t="s">
        <v>506</v>
      </c>
      <c r="C88" s="44" t="s">
        <v>505</v>
      </c>
      <c r="D88" s="44" t="s">
        <v>507</v>
      </c>
      <c r="E88" s="46">
        <v>6000000</v>
      </c>
      <c r="F88" s="46">
        <f>E88</f>
        <v>6000000</v>
      </c>
      <c r="G88" s="44"/>
      <c r="H88" s="180">
        <v>5064400</v>
      </c>
      <c r="I88" s="192">
        <f>E88-H88</f>
        <v>935600</v>
      </c>
      <c r="J88" s="49">
        <v>45727</v>
      </c>
      <c r="K88" s="49">
        <v>45817</v>
      </c>
      <c r="L88" s="44" t="s">
        <v>450</v>
      </c>
      <c r="M88" s="49">
        <v>45719</v>
      </c>
      <c r="N88" s="44" t="s">
        <v>571</v>
      </c>
      <c r="O88" s="49">
        <v>45727</v>
      </c>
      <c r="P88" s="44">
        <f t="shared" si="11"/>
        <v>90</v>
      </c>
      <c r="Q88" s="45" t="s">
        <v>515</v>
      </c>
    </row>
    <row r="89" spans="1:17" ht="114">
      <c r="A89" s="44" t="s">
        <v>508</v>
      </c>
      <c r="B89" s="45" t="s">
        <v>976</v>
      </c>
      <c r="C89" s="44" t="s">
        <v>509</v>
      </c>
      <c r="D89" s="44" t="s">
        <v>510</v>
      </c>
      <c r="E89" s="46">
        <v>4000000</v>
      </c>
      <c r="F89" s="44"/>
      <c r="G89" s="44"/>
      <c r="H89" s="180">
        <v>2884000</v>
      </c>
      <c r="I89" s="190">
        <f>E89-H89</f>
        <v>1116000</v>
      </c>
      <c r="J89" s="49">
        <v>45727</v>
      </c>
      <c r="K89" s="49">
        <v>45817</v>
      </c>
      <c r="L89" s="44" t="s">
        <v>572</v>
      </c>
      <c r="M89" s="49">
        <v>45719</v>
      </c>
      <c r="N89" s="44" t="s">
        <v>573</v>
      </c>
      <c r="O89" s="49">
        <v>45727</v>
      </c>
      <c r="P89" s="44">
        <f t="shared" si="11"/>
        <v>90</v>
      </c>
      <c r="Q89" s="45" t="s">
        <v>516</v>
      </c>
    </row>
    <row r="90" spans="1:17" ht="99.75">
      <c r="A90" s="44" t="s">
        <v>511</v>
      </c>
      <c r="B90" s="45" t="s">
        <v>512</v>
      </c>
      <c r="C90" s="44" t="s">
        <v>513</v>
      </c>
      <c r="D90" s="44" t="s">
        <v>514</v>
      </c>
      <c r="E90" s="46">
        <v>12000000</v>
      </c>
      <c r="F90" s="47">
        <f>E90/3</f>
        <v>4000000</v>
      </c>
      <c r="G90" s="44"/>
      <c r="H90" s="178">
        <v>12000000</v>
      </c>
      <c r="I90" s="190">
        <f>E90-H90</f>
        <v>0</v>
      </c>
      <c r="J90" s="49">
        <v>45727</v>
      </c>
      <c r="K90" s="49">
        <v>45817</v>
      </c>
      <c r="L90" s="44" t="s">
        <v>452</v>
      </c>
      <c r="M90" s="49">
        <v>45719</v>
      </c>
      <c r="N90" s="44" t="s">
        <v>574</v>
      </c>
      <c r="O90" s="49">
        <v>45727</v>
      </c>
      <c r="P90" s="44">
        <f t="shared" si="11"/>
        <v>90</v>
      </c>
      <c r="Q90" s="45" t="s">
        <v>517</v>
      </c>
    </row>
    <row r="91" spans="1:17" ht="85.5">
      <c r="A91" s="44" t="s">
        <v>524</v>
      </c>
      <c r="B91" s="45" t="s">
        <v>525</v>
      </c>
      <c r="C91" s="44" t="s">
        <v>505</v>
      </c>
      <c r="D91" s="44" t="s">
        <v>526</v>
      </c>
      <c r="E91" s="46">
        <v>13000000</v>
      </c>
      <c r="F91" s="50"/>
      <c r="G91" s="50"/>
      <c r="H91" s="180">
        <v>6220600</v>
      </c>
      <c r="I91" s="190">
        <f>E91-H91</f>
        <v>6779400</v>
      </c>
      <c r="J91" s="49">
        <v>45736</v>
      </c>
      <c r="K91" s="49">
        <v>46017</v>
      </c>
      <c r="L91" s="44" t="s">
        <v>474</v>
      </c>
      <c r="M91" s="49">
        <v>45728</v>
      </c>
      <c r="N91" s="44" t="s">
        <v>575</v>
      </c>
      <c r="O91" s="49">
        <v>45736</v>
      </c>
      <c r="P91" s="44">
        <f t="shared" si="11"/>
        <v>281</v>
      </c>
      <c r="Q91" s="45" t="s">
        <v>576</v>
      </c>
    </row>
    <row r="92" spans="1:17" ht="85.5">
      <c r="A92" s="44" t="s">
        <v>527</v>
      </c>
      <c r="B92" s="45" t="s">
        <v>528</v>
      </c>
      <c r="C92" s="44" t="s">
        <v>505</v>
      </c>
      <c r="D92" s="44" t="s">
        <v>526</v>
      </c>
      <c r="E92" s="46">
        <v>7181000</v>
      </c>
      <c r="F92" s="50"/>
      <c r="G92" s="50"/>
      <c r="H92" s="180">
        <v>7037500</v>
      </c>
      <c r="I92" s="190">
        <f>E92-H92</f>
        <v>143500</v>
      </c>
      <c r="J92" s="49">
        <v>45736</v>
      </c>
      <c r="K92" s="49">
        <v>46017</v>
      </c>
      <c r="L92" s="44" t="s">
        <v>577</v>
      </c>
      <c r="M92" s="49">
        <v>45728</v>
      </c>
      <c r="N92" s="44" t="s">
        <v>578</v>
      </c>
      <c r="O92" s="49">
        <v>45736</v>
      </c>
      <c r="P92" s="44">
        <f t="shared" si="11"/>
        <v>281</v>
      </c>
      <c r="Q92" s="45" t="s">
        <v>579</v>
      </c>
    </row>
    <row r="93" spans="1:17" ht="99.75">
      <c r="A93" s="44" t="s">
        <v>529</v>
      </c>
      <c r="B93" s="45" t="s">
        <v>530</v>
      </c>
      <c r="C93" s="44" t="s">
        <v>531</v>
      </c>
      <c r="D93" s="44">
        <v>30209128</v>
      </c>
      <c r="E93" s="46">
        <v>33000000</v>
      </c>
      <c r="F93" s="47">
        <f t="shared" ref="F93:F107" si="15">E93/3</f>
        <v>11000000</v>
      </c>
      <c r="G93" s="44"/>
      <c r="H93" s="178">
        <v>33000000</v>
      </c>
      <c r="I93" s="190">
        <f t="shared" ref="I93:I109" si="16">E93-H93</f>
        <v>0</v>
      </c>
      <c r="J93" s="49">
        <v>45736</v>
      </c>
      <c r="K93" s="49">
        <v>45825</v>
      </c>
      <c r="L93" s="44" t="s">
        <v>580</v>
      </c>
      <c r="M93" s="49">
        <v>45728</v>
      </c>
      <c r="N93" s="44" t="s">
        <v>581</v>
      </c>
      <c r="O93" s="49">
        <v>45736</v>
      </c>
      <c r="P93" s="44">
        <f t="shared" si="11"/>
        <v>89</v>
      </c>
      <c r="Q93" s="45" t="s">
        <v>582</v>
      </c>
    </row>
    <row r="94" spans="1:17" ht="99.75">
      <c r="A94" s="44" t="s">
        <v>532</v>
      </c>
      <c r="B94" s="45" t="s">
        <v>534</v>
      </c>
      <c r="C94" s="44" t="s">
        <v>533</v>
      </c>
      <c r="D94" s="44">
        <v>1102391594</v>
      </c>
      <c r="E94" s="46">
        <v>24000000</v>
      </c>
      <c r="F94" s="47">
        <f t="shared" si="15"/>
        <v>8000000</v>
      </c>
      <c r="G94" s="44"/>
      <c r="H94" s="178">
        <v>24000000</v>
      </c>
      <c r="I94" s="190">
        <f t="shared" si="16"/>
        <v>0</v>
      </c>
      <c r="J94" s="49">
        <v>45736</v>
      </c>
      <c r="K94" s="49">
        <v>45825</v>
      </c>
      <c r="L94" s="44" t="s">
        <v>584</v>
      </c>
      <c r="M94" s="49">
        <v>45728</v>
      </c>
      <c r="N94" s="44" t="s">
        <v>583</v>
      </c>
      <c r="O94" s="49">
        <v>45736</v>
      </c>
      <c r="P94" s="44">
        <f t="shared" si="11"/>
        <v>89</v>
      </c>
      <c r="Q94" s="45" t="s">
        <v>585</v>
      </c>
    </row>
    <row r="95" spans="1:17" ht="114">
      <c r="A95" s="44" t="s">
        <v>535</v>
      </c>
      <c r="B95" s="45" t="s">
        <v>537</v>
      </c>
      <c r="C95" s="44" t="s">
        <v>536</v>
      </c>
      <c r="D95" s="44">
        <v>1095810708</v>
      </c>
      <c r="E95" s="46">
        <v>18000000</v>
      </c>
      <c r="F95" s="47">
        <f t="shared" si="15"/>
        <v>6000000</v>
      </c>
      <c r="G95" s="44"/>
      <c r="H95" s="178">
        <v>18000000</v>
      </c>
      <c r="I95" s="190">
        <f t="shared" si="16"/>
        <v>0</v>
      </c>
      <c r="J95" s="49">
        <v>45736</v>
      </c>
      <c r="K95" s="49">
        <v>45825</v>
      </c>
      <c r="L95" s="44" t="s">
        <v>586</v>
      </c>
      <c r="M95" s="49">
        <v>45728</v>
      </c>
      <c r="N95" s="44" t="s">
        <v>587</v>
      </c>
      <c r="O95" s="49">
        <v>45736</v>
      </c>
      <c r="P95" s="44">
        <f t="shared" si="11"/>
        <v>89</v>
      </c>
      <c r="Q95" s="45" t="s">
        <v>588</v>
      </c>
    </row>
    <row r="96" spans="1:17" ht="114">
      <c r="A96" s="44" t="s">
        <v>538</v>
      </c>
      <c r="B96" s="45" t="s">
        <v>539</v>
      </c>
      <c r="C96" s="44" t="s">
        <v>540</v>
      </c>
      <c r="D96" s="44">
        <v>1096239318</v>
      </c>
      <c r="E96" s="46">
        <v>9000000</v>
      </c>
      <c r="F96" s="47">
        <f t="shared" si="15"/>
        <v>3000000</v>
      </c>
      <c r="G96" s="44"/>
      <c r="H96" s="178">
        <v>9000000</v>
      </c>
      <c r="I96" s="190">
        <f t="shared" si="16"/>
        <v>0</v>
      </c>
      <c r="J96" s="49">
        <v>45736</v>
      </c>
      <c r="K96" s="49">
        <v>45825</v>
      </c>
      <c r="L96" s="44" t="s">
        <v>589</v>
      </c>
      <c r="M96" s="49">
        <v>45728</v>
      </c>
      <c r="N96" s="44" t="s">
        <v>590</v>
      </c>
      <c r="O96" s="49">
        <v>45736</v>
      </c>
      <c r="P96" s="44">
        <f t="shared" si="11"/>
        <v>89</v>
      </c>
      <c r="Q96" s="45" t="s">
        <v>591</v>
      </c>
    </row>
    <row r="97" spans="1:17" ht="114">
      <c r="A97" s="44" t="s">
        <v>541</v>
      </c>
      <c r="B97" s="45" t="s">
        <v>539</v>
      </c>
      <c r="C97" s="44" t="s">
        <v>542</v>
      </c>
      <c r="D97" s="44">
        <v>1098200726</v>
      </c>
      <c r="E97" s="46">
        <v>9000000</v>
      </c>
      <c r="F97" s="47">
        <f t="shared" si="15"/>
        <v>3000000</v>
      </c>
      <c r="G97" s="44"/>
      <c r="H97" s="178">
        <v>9000000</v>
      </c>
      <c r="I97" s="190">
        <f t="shared" si="16"/>
        <v>0</v>
      </c>
      <c r="J97" s="49">
        <v>45736</v>
      </c>
      <c r="K97" s="49">
        <v>45825</v>
      </c>
      <c r="L97" s="44" t="s">
        <v>481</v>
      </c>
      <c r="M97" s="49">
        <v>45728</v>
      </c>
      <c r="N97" s="44" t="s">
        <v>592</v>
      </c>
      <c r="O97" s="49">
        <v>45736</v>
      </c>
      <c r="P97" s="44">
        <f t="shared" ref="P97:P111" si="17">K97-J97</f>
        <v>89</v>
      </c>
      <c r="Q97" s="45" t="s">
        <v>593</v>
      </c>
    </row>
    <row r="98" spans="1:17" ht="114">
      <c r="A98" s="44" t="s">
        <v>543</v>
      </c>
      <c r="B98" s="45" t="s">
        <v>539</v>
      </c>
      <c r="C98" s="44" t="s">
        <v>544</v>
      </c>
      <c r="D98" s="44">
        <v>63454293</v>
      </c>
      <c r="E98" s="46">
        <v>9000000</v>
      </c>
      <c r="F98" s="47">
        <f t="shared" si="15"/>
        <v>3000000</v>
      </c>
      <c r="G98" s="44"/>
      <c r="H98" s="178">
        <v>9000000</v>
      </c>
      <c r="I98" s="190">
        <f t="shared" si="16"/>
        <v>0</v>
      </c>
      <c r="J98" s="49">
        <v>45736</v>
      </c>
      <c r="K98" s="49">
        <v>45825</v>
      </c>
      <c r="L98" s="44" t="s">
        <v>479</v>
      </c>
      <c r="M98" s="49">
        <v>45728</v>
      </c>
      <c r="N98" s="44" t="s">
        <v>594</v>
      </c>
      <c r="O98" s="49">
        <v>45736</v>
      </c>
      <c r="P98" s="44">
        <f t="shared" si="17"/>
        <v>89</v>
      </c>
      <c r="Q98" s="45" t="s">
        <v>595</v>
      </c>
    </row>
    <row r="99" spans="1:17" ht="114">
      <c r="A99" s="44" t="s">
        <v>545</v>
      </c>
      <c r="B99" s="45" t="s">
        <v>539</v>
      </c>
      <c r="C99" s="44" t="s">
        <v>546</v>
      </c>
      <c r="D99" s="44">
        <v>37659238</v>
      </c>
      <c r="E99" s="46">
        <v>9000000</v>
      </c>
      <c r="F99" s="47">
        <f t="shared" si="15"/>
        <v>3000000</v>
      </c>
      <c r="G99" s="44"/>
      <c r="H99" s="178">
        <v>9000000</v>
      </c>
      <c r="I99" s="190">
        <f t="shared" si="16"/>
        <v>0</v>
      </c>
      <c r="J99" s="49">
        <v>45736</v>
      </c>
      <c r="K99" s="49">
        <v>45825</v>
      </c>
      <c r="L99" s="44" t="s">
        <v>596</v>
      </c>
      <c r="M99" s="49">
        <v>45728</v>
      </c>
      <c r="N99" s="44" t="s">
        <v>597</v>
      </c>
      <c r="O99" s="49">
        <v>45736</v>
      </c>
      <c r="P99" s="44">
        <f t="shared" si="17"/>
        <v>89</v>
      </c>
      <c r="Q99" s="45" t="s">
        <v>598</v>
      </c>
    </row>
    <row r="100" spans="1:17" ht="99.75">
      <c r="A100" s="44" t="s">
        <v>547</v>
      </c>
      <c r="B100" s="45" t="s">
        <v>549</v>
      </c>
      <c r="C100" s="44" t="s">
        <v>548</v>
      </c>
      <c r="D100" s="44">
        <v>91542798</v>
      </c>
      <c r="E100" s="46">
        <v>18000000</v>
      </c>
      <c r="F100" s="47">
        <f t="shared" si="15"/>
        <v>6000000</v>
      </c>
      <c r="G100" s="44"/>
      <c r="H100" s="178">
        <v>18000000</v>
      </c>
      <c r="I100" s="190">
        <f t="shared" si="16"/>
        <v>0</v>
      </c>
      <c r="J100" s="49">
        <v>45736</v>
      </c>
      <c r="K100" s="49">
        <v>45825</v>
      </c>
      <c r="L100" s="44" t="s">
        <v>599</v>
      </c>
      <c r="M100" s="49">
        <v>45728</v>
      </c>
      <c r="N100" s="44" t="s">
        <v>600</v>
      </c>
      <c r="O100" s="49">
        <v>45736</v>
      </c>
      <c r="P100" s="44">
        <f t="shared" si="17"/>
        <v>89</v>
      </c>
      <c r="Q100" s="45" t="s">
        <v>601</v>
      </c>
    </row>
    <row r="101" spans="1:17" ht="114">
      <c r="A101" s="44" t="s">
        <v>550</v>
      </c>
      <c r="B101" s="45" t="s">
        <v>174</v>
      </c>
      <c r="C101" s="44" t="s">
        <v>551</v>
      </c>
      <c r="D101" s="44">
        <v>1097184192</v>
      </c>
      <c r="E101" s="46">
        <v>4500000</v>
      </c>
      <c r="F101" s="47">
        <f t="shared" si="15"/>
        <v>1500000</v>
      </c>
      <c r="G101" s="44"/>
      <c r="H101" s="178">
        <v>4500000</v>
      </c>
      <c r="I101" s="190">
        <f t="shared" si="16"/>
        <v>0</v>
      </c>
      <c r="J101" s="49">
        <v>45736</v>
      </c>
      <c r="K101" s="49">
        <v>45825</v>
      </c>
      <c r="L101" s="44" t="s">
        <v>602</v>
      </c>
      <c r="M101" s="49">
        <v>45728</v>
      </c>
      <c r="N101" s="44" t="s">
        <v>603</v>
      </c>
      <c r="O101" s="49">
        <v>45736</v>
      </c>
      <c r="P101" s="44">
        <f t="shared" si="17"/>
        <v>89</v>
      </c>
      <c r="Q101" s="45" t="s">
        <v>604</v>
      </c>
    </row>
    <row r="102" spans="1:17" ht="114">
      <c r="A102" s="44" t="s">
        <v>552</v>
      </c>
      <c r="B102" s="45" t="s">
        <v>539</v>
      </c>
      <c r="C102" s="45" t="s">
        <v>553</v>
      </c>
      <c r="D102" s="44">
        <v>37659589</v>
      </c>
      <c r="E102" s="46">
        <v>9000000</v>
      </c>
      <c r="F102" s="47">
        <f t="shared" si="15"/>
        <v>3000000</v>
      </c>
      <c r="G102" s="44"/>
      <c r="H102" s="178">
        <v>9000000</v>
      </c>
      <c r="I102" s="190">
        <f t="shared" si="16"/>
        <v>0</v>
      </c>
      <c r="J102" s="49">
        <v>45736</v>
      </c>
      <c r="K102" s="49">
        <v>45825</v>
      </c>
      <c r="L102" s="44" t="s">
        <v>605</v>
      </c>
      <c r="M102" s="49">
        <v>45728</v>
      </c>
      <c r="N102" s="44" t="s">
        <v>606</v>
      </c>
      <c r="O102" s="49">
        <v>45736</v>
      </c>
      <c r="P102" s="44">
        <f t="shared" si="17"/>
        <v>89</v>
      </c>
      <c r="Q102" s="45" t="s">
        <v>607</v>
      </c>
    </row>
    <row r="103" spans="1:17" ht="114">
      <c r="A103" s="44" t="s">
        <v>554</v>
      </c>
      <c r="B103" s="45" t="s">
        <v>539</v>
      </c>
      <c r="C103" s="44" t="s">
        <v>555</v>
      </c>
      <c r="D103" s="44">
        <v>1098766818</v>
      </c>
      <c r="E103" s="46">
        <v>9000000</v>
      </c>
      <c r="F103" s="47">
        <f t="shared" si="15"/>
        <v>3000000</v>
      </c>
      <c r="G103" s="44"/>
      <c r="H103" s="178">
        <v>9000000</v>
      </c>
      <c r="I103" s="190">
        <f t="shared" si="16"/>
        <v>0</v>
      </c>
      <c r="J103" s="49">
        <v>45736</v>
      </c>
      <c r="K103" s="49">
        <v>45825</v>
      </c>
      <c r="L103" s="44" t="s">
        <v>608</v>
      </c>
      <c r="M103" s="49">
        <v>45728</v>
      </c>
      <c r="N103" s="44" t="s">
        <v>609</v>
      </c>
      <c r="O103" s="49">
        <v>45736</v>
      </c>
      <c r="P103" s="44">
        <f t="shared" si="17"/>
        <v>89</v>
      </c>
      <c r="Q103" s="45" t="s">
        <v>610</v>
      </c>
    </row>
    <row r="104" spans="1:17" ht="99.75">
      <c r="A104" s="44" t="s">
        <v>556</v>
      </c>
      <c r="B104" s="45" t="s">
        <v>534</v>
      </c>
      <c r="C104" s="44" t="s">
        <v>557</v>
      </c>
      <c r="D104" s="44">
        <v>1101598127</v>
      </c>
      <c r="E104" s="46">
        <v>24000000</v>
      </c>
      <c r="F104" s="47">
        <f t="shared" si="15"/>
        <v>8000000</v>
      </c>
      <c r="G104" s="44"/>
      <c r="H104" s="178">
        <v>24000000</v>
      </c>
      <c r="I104" s="190">
        <f t="shared" si="16"/>
        <v>0</v>
      </c>
      <c r="J104" s="49">
        <v>45736</v>
      </c>
      <c r="K104" s="49">
        <v>45825</v>
      </c>
      <c r="L104" s="44" t="s">
        <v>611</v>
      </c>
      <c r="M104" s="49">
        <v>45728</v>
      </c>
      <c r="N104" s="44" t="s">
        <v>612</v>
      </c>
      <c r="O104" s="49">
        <v>45736</v>
      </c>
      <c r="P104" s="44">
        <f t="shared" si="17"/>
        <v>89</v>
      </c>
      <c r="Q104" s="45" t="s">
        <v>613</v>
      </c>
    </row>
    <row r="105" spans="1:17" ht="114">
      <c r="A105" s="44" t="s">
        <v>558</v>
      </c>
      <c r="B105" s="45" t="s">
        <v>539</v>
      </c>
      <c r="C105" s="44" t="s">
        <v>559</v>
      </c>
      <c r="D105" s="44">
        <v>37651429</v>
      </c>
      <c r="E105" s="46">
        <v>9000000</v>
      </c>
      <c r="F105" s="47">
        <f t="shared" si="15"/>
        <v>3000000</v>
      </c>
      <c r="G105" s="44"/>
      <c r="H105" s="178">
        <v>9000000</v>
      </c>
      <c r="I105" s="190">
        <f t="shared" si="16"/>
        <v>0</v>
      </c>
      <c r="J105" s="49">
        <v>45736</v>
      </c>
      <c r="K105" s="49">
        <v>45825</v>
      </c>
      <c r="L105" s="44" t="s">
        <v>614</v>
      </c>
      <c r="M105" s="49">
        <v>45728</v>
      </c>
      <c r="N105" s="44" t="s">
        <v>615</v>
      </c>
      <c r="O105" s="49">
        <v>45736</v>
      </c>
      <c r="P105" s="44">
        <f t="shared" si="17"/>
        <v>89</v>
      </c>
      <c r="Q105" s="45" t="s">
        <v>616</v>
      </c>
    </row>
    <row r="106" spans="1:17" ht="114">
      <c r="A106" s="44" t="s">
        <v>560</v>
      </c>
      <c r="B106" s="45" t="s">
        <v>174</v>
      </c>
      <c r="C106" s="44" t="s">
        <v>561</v>
      </c>
      <c r="D106" s="44">
        <v>1101360245</v>
      </c>
      <c r="E106" s="46">
        <v>4500000</v>
      </c>
      <c r="F106" s="47">
        <f t="shared" si="15"/>
        <v>1500000</v>
      </c>
      <c r="G106" s="44"/>
      <c r="H106" s="178">
        <v>4500000</v>
      </c>
      <c r="I106" s="190">
        <f t="shared" si="16"/>
        <v>0</v>
      </c>
      <c r="J106" s="49">
        <v>45736</v>
      </c>
      <c r="K106" s="49">
        <v>45825</v>
      </c>
      <c r="L106" s="44" t="s">
        <v>617</v>
      </c>
      <c r="M106" s="49">
        <v>45728</v>
      </c>
      <c r="N106" s="44" t="s">
        <v>618</v>
      </c>
      <c r="O106" s="49">
        <v>45736</v>
      </c>
      <c r="P106" s="44">
        <f t="shared" si="17"/>
        <v>89</v>
      </c>
      <c r="Q106" s="45" t="s">
        <v>619</v>
      </c>
    </row>
    <row r="107" spans="1:17" ht="114">
      <c r="A107" s="44" t="s">
        <v>562</v>
      </c>
      <c r="B107" s="45" t="s">
        <v>563</v>
      </c>
      <c r="C107" s="44" t="s">
        <v>564</v>
      </c>
      <c r="D107" s="44" t="s">
        <v>565</v>
      </c>
      <c r="E107" s="46">
        <v>75000000</v>
      </c>
      <c r="F107" s="47">
        <f t="shared" si="15"/>
        <v>25000000</v>
      </c>
      <c r="G107" s="44"/>
      <c r="H107" s="178">
        <v>68000000</v>
      </c>
      <c r="I107" s="190">
        <f t="shared" si="16"/>
        <v>7000000</v>
      </c>
      <c r="J107" s="49">
        <v>45747</v>
      </c>
      <c r="K107" s="49">
        <v>45836</v>
      </c>
      <c r="L107" s="44" t="s">
        <v>620</v>
      </c>
      <c r="M107" s="49">
        <v>45737</v>
      </c>
      <c r="N107" s="44" t="s">
        <v>621</v>
      </c>
      <c r="O107" s="49">
        <v>45747</v>
      </c>
      <c r="P107" s="44">
        <f t="shared" si="17"/>
        <v>89</v>
      </c>
      <c r="Q107" s="45" t="s">
        <v>622</v>
      </c>
    </row>
    <row r="108" spans="1:17" ht="81.75" customHeight="1">
      <c r="A108" s="51" t="s">
        <v>623</v>
      </c>
      <c r="B108" s="52" t="s">
        <v>624</v>
      </c>
      <c r="C108" s="59" t="s">
        <v>625</v>
      </c>
      <c r="D108" s="51">
        <v>1091668921</v>
      </c>
      <c r="E108" s="54">
        <v>11660000</v>
      </c>
      <c r="F108" s="54">
        <f>E108/9</f>
        <v>1295555.5555555555</v>
      </c>
      <c r="G108" s="54"/>
      <c r="H108" s="180">
        <v>11660000</v>
      </c>
      <c r="I108" s="192">
        <f>E108-H108</f>
        <v>0</v>
      </c>
      <c r="J108" s="56">
        <v>45748</v>
      </c>
      <c r="K108" s="56">
        <v>46021</v>
      </c>
      <c r="L108" s="51" t="s">
        <v>651</v>
      </c>
      <c r="M108" s="56">
        <v>45741</v>
      </c>
      <c r="N108" s="51" t="s">
        <v>649</v>
      </c>
      <c r="O108" s="56">
        <v>45748</v>
      </c>
      <c r="P108" s="51">
        <f t="shared" si="17"/>
        <v>273</v>
      </c>
      <c r="Q108" s="61" t="s">
        <v>650</v>
      </c>
    </row>
    <row r="109" spans="1:17" ht="115.5">
      <c r="A109" s="51" t="s">
        <v>626</v>
      </c>
      <c r="B109" s="52" t="s">
        <v>539</v>
      </c>
      <c r="C109" s="59" t="s">
        <v>627</v>
      </c>
      <c r="D109" s="51">
        <v>1102717865</v>
      </c>
      <c r="E109" s="54">
        <v>9000000</v>
      </c>
      <c r="F109" s="58">
        <f>E109/3</f>
        <v>3000000</v>
      </c>
      <c r="G109" s="53"/>
      <c r="H109" s="178">
        <v>9000000</v>
      </c>
      <c r="I109" s="190">
        <f t="shared" si="16"/>
        <v>0</v>
      </c>
      <c r="J109" s="56">
        <v>45748</v>
      </c>
      <c r="K109" s="56">
        <v>45837</v>
      </c>
      <c r="L109" s="51" t="s">
        <v>653</v>
      </c>
      <c r="M109" s="56">
        <v>45741</v>
      </c>
      <c r="N109" s="51" t="s">
        <v>652</v>
      </c>
      <c r="O109" s="56">
        <v>45748</v>
      </c>
      <c r="P109" s="51">
        <f t="shared" si="17"/>
        <v>89</v>
      </c>
      <c r="Q109" s="61" t="s">
        <v>654</v>
      </c>
    </row>
    <row r="110" spans="1:17" ht="148.5">
      <c r="A110" s="51" t="s">
        <v>628</v>
      </c>
      <c r="B110" s="52" t="s">
        <v>630</v>
      </c>
      <c r="C110" s="59" t="s">
        <v>629</v>
      </c>
      <c r="D110" s="51">
        <v>1098665841</v>
      </c>
      <c r="E110" s="54">
        <v>25650000</v>
      </c>
      <c r="F110" s="58">
        <f>E110/9</f>
        <v>2850000</v>
      </c>
      <c r="G110" s="60"/>
      <c r="H110" s="178">
        <v>25650000</v>
      </c>
      <c r="I110" s="190">
        <f>E110-H110</f>
        <v>0</v>
      </c>
      <c r="J110" s="56">
        <v>45748</v>
      </c>
      <c r="K110" s="56">
        <v>46022</v>
      </c>
      <c r="L110" s="51" t="s">
        <v>655</v>
      </c>
      <c r="M110" s="56">
        <v>45741</v>
      </c>
      <c r="N110" s="51" t="s">
        <v>656</v>
      </c>
      <c r="O110" s="56">
        <v>45748</v>
      </c>
      <c r="P110" s="51">
        <f t="shared" si="17"/>
        <v>274</v>
      </c>
      <c r="Q110" s="69" t="s">
        <v>657</v>
      </c>
    </row>
    <row r="111" spans="1:17" ht="132">
      <c r="A111" s="51" t="s">
        <v>631</v>
      </c>
      <c r="B111" s="52" t="s">
        <v>633</v>
      </c>
      <c r="C111" s="59" t="s">
        <v>632</v>
      </c>
      <c r="D111" s="51">
        <v>1094859848</v>
      </c>
      <c r="E111" s="54">
        <v>29250000</v>
      </c>
      <c r="F111" s="58">
        <f>E111/9</f>
        <v>3250000</v>
      </c>
      <c r="G111" s="51"/>
      <c r="H111" s="178">
        <v>5525000</v>
      </c>
      <c r="I111" s="190">
        <f>E111-H111</f>
        <v>23725000</v>
      </c>
      <c r="J111" s="56">
        <v>45748</v>
      </c>
      <c r="K111" s="56">
        <v>46022</v>
      </c>
      <c r="L111" s="51" t="s">
        <v>658</v>
      </c>
      <c r="M111" s="56">
        <v>45741</v>
      </c>
      <c r="N111" s="51" t="s">
        <v>659</v>
      </c>
      <c r="O111" s="56">
        <v>45748</v>
      </c>
      <c r="P111" s="51">
        <f t="shared" si="17"/>
        <v>274</v>
      </c>
      <c r="Q111" s="61" t="s">
        <v>660</v>
      </c>
    </row>
    <row r="112" spans="1:17" ht="20.25">
      <c r="A112" s="51" t="s">
        <v>634</v>
      </c>
      <c r="B112" s="53"/>
      <c r="C112" s="53"/>
      <c r="D112" s="53"/>
      <c r="E112" s="53"/>
      <c r="F112" s="53"/>
      <c r="G112" s="53"/>
      <c r="H112" s="184"/>
      <c r="I112" s="196"/>
      <c r="J112" s="53"/>
      <c r="K112" s="53"/>
      <c r="L112" s="53"/>
      <c r="M112" s="53"/>
      <c r="N112" s="53"/>
      <c r="O112" s="53"/>
      <c r="P112" s="53"/>
      <c r="Q112" s="53"/>
    </row>
    <row r="113" spans="1:17" ht="20.25">
      <c r="A113" s="51" t="s">
        <v>635</v>
      </c>
      <c r="B113" s="53"/>
      <c r="C113" s="53"/>
      <c r="D113" s="53"/>
      <c r="E113" s="53"/>
      <c r="F113" s="53"/>
      <c r="G113" s="53"/>
      <c r="H113" s="184"/>
      <c r="I113" s="196"/>
      <c r="J113" s="53"/>
      <c r="K113" s="53"/>
      <c r="L113" s="53"/>
      <c r="M113" s="53"/>
      <c r="N113" s="53"/>
      <c r="O113" s="53"/>
      <c r="P113" s="53"/>
      <c r="Q113" s="53"/>
    </row>
    <row r="114" spans="1:17" ht="148.5">
      <c r="A114" s="51" t="s">
        <v>636</v>
      </c>
      <c r="B114" s="52" t="s">
        <v>637</v>
      </c>
      <c r="C114" s="59" t="s">
        <v>638</v>
      </c>
      <c r="D114" s="51">
        <v>1098726897</v>
      </c>
      <c r="E114" s="54">
        <v>20034000</v>
      </c>
      <c r="F114" s="58">
        <f>E114/9</f>
        <v>2226000</v>
      </c>
      <c r="G114" s="57"/>
      <c r="H114" s="183">
        <v>20034000</v>
      </c>
      <c r="I114" s="195">
        <f t="shared" ref="I114:I120" si="18">E114-H114</f>
        <v>0</v>
      </c>
      <c r="J114" s="55">
        <v>45749</v>
      </c>
      <c r="K114" s="55">
        <v>46022</v>
      </c>
      <c r="L114" s="57" t="s">
        <v>661</v>
      </c>
      <c r="M114" s="55">
        <v>45743</v>
      </c>
      <c r="N114" s="57" t="s">
        <v>662</v>
      </c>
      <c r="O114" s="55">
        <v>45749</v>
      </c>
      <c r="P114" s="51">
        <f t="shared" ref="P114:P120" si="19">K114-J114</f>
        <v>273</v>
      </c>
      <c r="Q114" s="61" t="s">
        <v>663</v>
      </c>
    </row>
    <row r="115" spans="1:17" ht="132">
      <c r="A115" s="61" t="s">
        <v>640</v>
      </c>
      <c r="B115" s="52" t="s">
        <v>641</v>
      </c>
      <c r="C115" s="62" t="s">
        <v>642</v>
      </c>
      <c r="D115" s="61">
        <v>1099874344</v>
      </c>
      <c r="E115" s="63">
        <v>2900000</v>
      </c>
      <c r="F115" s="64">
        <f>E115/9</f>
        <v>322222.22222222225</v>
      </c>
      <c r="G115" s="65"/>
      <c r="H115" s="185">
        <v>2900000</v>
      </c>
      <c r="I115" s="197">
        <f t="shared" si="18"/>
        <v>0</v>
      </c>
      <c r="J115" s="67">
        <v>45756</v>
      </c>
      <c r="K115" s="67">
        <v>45968</v>
      </c>
      <c r="L115" s="65" t="s">
        <v>609</v>
      </c>
      <c r="M115" s="68">
        <v>45748</v>
      </c>
      <c r="N115" s="65" t="s">
        <v>664</v>
      </c>
      <c r="O115" s="68">
        <v>45756</v>
      </c>
      <c r="P115" s="61">
        <f t="shared" si="19"/>
        <v>212</v>
      </c>
      <c r="Q115" s="61" t="s">
        <v>665</v>
      </c>
    </row>
    <row r="116" spans="1:17" ht="115.5">
      <c r="A116" s="61" t="s">
        <v>643</v>
      </c>
      <c r="B116" s="52" t="s">
        <v>644</v>
      </c>
      <c r="C116" s="62" t="s">
        <v>645</v>
      </c>
      <c r="D116" s="61">
        <v>28024131</v>
      </c>
      <c r="E116" s="63">
        <v>10620000</v>
      </c>
      <c r="F116" s="66">
        <f>E116/9</f>
        <v>1180000</v>
      </c>
      <c r="G116" s="61"/>
      <c r="H116" s="185">
        <v>7920000</v>
      </c>
      <c r="I116" s="197">
        <f>E116-H116</f>
        <v>2700000</v>
      </c>
      <c r="J116" s="67">
        <v>45761</v>
      </c>
      <c r="K116" s="67">
        <v>46021</v>
      </c>
      <c r="L116" s="61" t="s">
        <v>618</v>
      </c>
      <c r="M116" s="67">
        <v>45748</v>
      </c>
      <c r="N116" s="61" t="s">
        <v>673</v>
      </c>
      <c r="O116" s="67">
        <v>45761</v>
      </c>
      <c r="P116" s="61">
        <f t="shared" si="19"/>
        <v>260</v>
      </c>
      <c r="Q116" s="61" t="s">
        <v>666</v>
      </c>
    </row>
    <row r="117" spans="1:17" ht="148.5">
      <c r="A117" s="61" t="s">
        <v>646</v>
      </c>
      <c r="B117" s="52" t="s">
        <v>667</v>
      </c>
      <c r="C117" s="62" t="s">
        <v>668</v>
      </c>
      <c r="D117" s="61">
        <v>37551863</v>
      </c>
      <c r="E117" s="63">
        <v>13113600</v>
      </c>
      <c r="F117" s="66"/>
      <c r="G117" s="61"/>
      <c r="H117" s="185">
        <v>7190000</v>
      </c>
      <c r="I117" s="197">
        <f t="shared" si="18"/>
        <v>5923600</v>
      </c>
      <c r="J117" s="67">
        <v>45761</v>
      </c>
      <c r="K117" s="67">
        <v>46021</v>
      </c>
      <c r="L117" s="61" t="s">
        <v>615</v>
      </c>
      <c r="M117" s="67">
        <v>45748</v>
      </c>
      <c r="N117" s="61" t="s">
        <v>670</v>
      </c>
      <c r="O117" s="67">
        <v>45761</v>
      </c>
      <c r="P117" s="61">
        <f t="shared" si="19"/>
        <v>260</v>
      </c>
      <c r="Q117" s="61" t="s">
        <v>671</v>
      </c>
    </row>
    <row r="118" spans="1:17" ht="115.5">
      <c r="A118" s="51" t="s">
        <v>669</v>
      </c>
      <c r="B118" s="52" t="s">
        <v>647</v>
      </c>
      <c r="C118" s="62" t="s">
        <v>648</v>
      </c>
      <c r="D118" s="51" t="s">
        <v>526</v>
      </c>
      <c r="E118" s="54">
        <v>10000000</v>
      </c>
      <c r="F118" s="51"/>
      <c r="G118" s="51"/>
      <c r="H118" s="180">
        <v>7961200</v>
      </c>
      <c r="I118" s="190">
        <f t="shared" si="18"/>
        <v>2038800</v>
      </c>
      <c r="J118" s="56">
        <v>45761</v>
      </c>
      <c r="K118" s="56">
        <v>46021</v>
      </c>
      <c r="L118" s="51" t="s">
        <v>612</v>
      </c>
      <c r="M118" s="56">
        <v>45748</v>
      </c>
      <c r="N118" s="51" t="s">
        <v>674</v>
      </c>
      <c r="O118" s="51" t="s">
        <v>675</v>
      </c>
      <c r="P118" s="51">
        <f t="shared" si="19"/>
        <v>260</v>
      </c>
      <c r="Q118" s="61" t="s">
        <v>672</v>
      </c>
    </row>
    <row r="119" spans="1:17" ht="85.5">
      <c r="A119" s="70" t="s">
        <v>676</v>
      </c>
      <c r="B119" s="71" t="s">
        <v>677</v>
      </c>
      <c r="C119" s="72" t="s">
        <v>678</v>
      </c>
      <c r="D119" s="73" t="s">
        <v>679</v>
      </c>
      <c r="E119" s="74">
        <v>27000000</v>
      </c>
      <c r="F119" s="75"/>
      <c r="G119" s="76"/>
      <c r="H119" s="178">
        <v>27000000</v>
      </c>
      <c r="I119" s="190">
        <f t="shared" si="18"/>
        <v>0</v>
      </c>
      <c r="J119" s="77">
        <v>45779</v>
      </c>
      <c r="K119" s="77">
        <v>46022</v>
      </c>
      <c r="L119" s="73" t="s">
        <v>693</v>
      </c>
      <c r="M119" s="77">
        <v>45741</v>
      </c>
      <c r="N119" s="73" t="s">
        <v>694</v>
      </c>
      <c r="O119" s="77">
        <v>45779</v>
      </c>
      <c r="P119" s="70">
        <f t="shared" si="19"/>
        <v>243</v>
      </c>
      <c r="Q119" s="70" t="s">
        <v>680</v>
      </c>
    </row>
    <row r="120" spans="1:17" ht="85.5">
      <c r="A120" s="70" t="s">
        <v>681</v>
      </c>
      <c r="B120" s="71" t="s">
        <v>682</v>
      </c>
      <c r="C120" s="78" t="s">
        <v>683</v>
      </c>
      <c r="D120" s="70">
        <v>1098787161</v>
      </c>
      <c r="E120" s="74">
        <v>38000000</v>
      </c>
      <c r="F120" s="75">
        <f>E120/8</f>
        <v>4750000</v>
      </c>
      <c r="G120" s="73"/>
      <c r="H120" s="178">
        <f>F120*4</f>
        <v>19000000</v>
      </c>
      <c r="I120" s="190">
        <f>E120-H120</f>
        <v>19000000</v>
      </c>
      <c r="J120" s="77">
        <v>45779</v>
      </c>
      <c r="K120" s="77">
        <v>46022</v>
      </c>
      <c r="L120" s="73" t="s">
        <v>695</v>
      </c>
      <c r="M120" s="77">
        <v>45771</v>
      </c>
      <c r="N120" s="73" t="s">
        <v>696</v>
      </c>
      <c r="O120" s="77">
        <v>45779</v>
      </c>
      <c r="P120" s="70">
        <f t="shared" si="19"/>
        <v>243</v>
      </c>
      <c r="Q120" s="70" t="s">
        <v>684</v>
      </c>
    </row>
    <row r="121" spans="1:17" ht="148.5">
      <c r="A121" s="73" t="s">
        <v>685</v>
      </c>
      <c r="B121" s="71" t="s">
        <v>686</v>
      </c>
      <c r="C121" s="79" t="s">
        <v>687</v>
      </c>
      <c r="D121" s="80">
        <v>1099874770</v>
      </c>
      <c r="E121" s="81">
        <v>14000000</v>
      </c>
      <c r="F121" s="75">
        <f>E121/8</f>
        <v>1750000</v>
      </c>
      <c r="G121" s="73"/>
      <c r="H121" s="178">
        <v>14000000</v>
      </c>
      <c r="I121" s="190">
        <f>E121-H121</f>
        <v>0</v>
      </c>
      <c r="J121" s="77">
        <v>45785</v>
      </c>
      <c r="K121" s="77">
        <v>46022</v>
      </c>
      <c r="L121" s="73"/>
      <c r="M121" s="73"/>
      <c r="N121" s="73"/>
      <c r="O121" s="73"/>
      <c r="P121" s="73">
        <f>K121-J121</f>
        <v>237</v>
      </c>
      <c r="Q121" s="70" t="s">
        <v>688</v>
      </c>
    </row>
    <row r="122" spans="1:17" ht="63" customHeight="1">
      <c r="A122" s="73" t="s">
        <v>689</v>
      </c>
      <c r="B122" s="71" t="s">
        <v>690</v>
      </c>
      <c r="C122" s="72" t="s">
        <v>691</v>
      </c>
      <c r="D122" s="73">
        <v>1102548529</v>
      </c>
      <c r="E122" s="81">
        <v>14970733</v>
      </c>
      <c r="F122" s="75">
        <f>E122/7</f>
        <v>2138676.1428571427</v>
      </c>
      <c r="G122" s="73"/>
      <c r="H122" s="180">
        <v>14970733</v>
      </c>
      <c r="I122" s="190">
        <f>E122-H122</f>
        <v>0</v>
      </c>
      <c r="J122" s="77">
        <v>45796</v>
      </c>
      <c r="K122" s="77">
        <v>46022</v>
      </c>
      <c r="L122" s="73" t="s">
        <v>697</v>
      </c>
      <c r="M122" s="77">
        <v>45789</v>
      </c>
      <c r="N122" s="73" t="s">
        <v>698</v>
      </c>
      <c r="O122" s="77">
        <v>45796</v>
      </c>
      <c r="P122" s="73">
        <f>K122-J122</f>
        <v>226</v>
      </c>
      <c r="Q122" s="70" t="s">
        <v>692</v>
      </c>
    </row>
    <row r="123" spans="1:17" ht="20.25">
      <c r="A123" s="82" t="s">
        <v>699</v>
      </c>
      <c r="B123" s="83"/>
      <c r="C123" s="83"/>
      <c r="D123" s="83"/>
      <c r="E123" s="83"/>
      <c r="F123" s="83"/>
      <c r="G123" s="83"/>
      <c r="H123" s="184"/>
      <c r="I123" s="196"/>
      <c r="J123" s="83"/>
      <c r="K123" s="83"/>
      <c r="L123" s="83"/>
      <c r="M123" s="83"/>
      <c r="N123" s="83"/>
      <c r="O123" s="83"/>
      <c r="P123" s="83"/>
      <c r="Q123" s="83"/>
    </row>
    <row r="124" spans="1:17" ht="132">
      <c r="A124" s="84" t="s">
        <v>700</v>
      </c>
      <c r="B124" s="85" t="s">
        <v>633</v>
      </c>
      <c r="C124" s="86" t="s">
        <v>701</v>
      </c>
      <c r="D124" s="84">
        <v>1005290562</v>
      </c>
      <c r="E124" s="87">
        <v>9750000</v>
      </c>
      <c r="F124" s="88">
        <f>E124/3</f>
        <v>3250000</v>
      </c>
      <c r="G124" s="89"/>
      <c r="H124" s="180">
        <v>9750000</v>
      </c>
      <c r="I124" s="190">
        <f>E124-H124</f>
        <v>0</v>
      </c>
      <c r="J124" s="90">
        <v>45811</v>
      </c>
      <c r="K124" s="90">
        <v>45900</v>
      </c>
      <c r="L124" s="84" t="s">
        <v>759</v>
      </c>
      <c r="M124" s="90">
        <v>45804</v>
      </c>
      <c r="N124" s="84" t="s">
        <v>760</v>
      </c>
      <c r="O124" s="90">
        <v>45811</v>
      </c>
      <c r="P124" s="84">
        <f t="shared" ref="P124:P131" si="20">K124-J124</f>
        <v>89</v>
      </c>
      <c r="Q124" s="91" t="s">
        <v>703</v>
      </c>
    </row>
    <row r="125" spans="1:17" ht="49.5">
      <c r="A125" s="84" t="s">
        <v>702</v>
      </c>
      <c r="B125" s="92" t="s">
        <v>690</v>
      </c>
      <c r="C125" s="86" t="s">
        <v>704</v>
      </c>
      <c r="D125" s="84">
        <v>1005384452</v>
      </c>
      <c r="E125" s="87">
        <v>12250000</v>
      </c>
      <c r="F125" s="88">
        <f>E125/7</f>
        <v>1750000</v>
      </c>
      <c r="G125" s="84"/>
      <c r="H125" s="180">
        <v>12250000</v>
      </c>
      <c r="I125" s="190">
        <f>E125-H125</f>
        <v>0</v>
      </c>
      <c r="J125" s="90">
        <v>45811</v>
      </c>
      <c r="K125" s="90">
        <v>46022</v>
      </c>
      <c r="L125" s="84" t="s">
        <v>761</v>
      </c>
      <c r="M125" s="90">
        <v>45804</v>
      </c>
      <c r="N125" s="84" t="s">
        <v>762</v>
      </c>
      <c r="O125" s="90">
        <v>45811</v>
      </c>
      <c r="P125" s="84">
        <f t="shared" si="20"/>
        <v>211</v>
      </c>
      <c r="Q125" s="91" t="s">
        <v>705</v>
      </c>
    </row>
    <row r="126" spans="1:17" ht="132">
      <c r="A126" s="84" t="s">
        <v>706</v>
      </c>
      <c r="B126" s="85" t="s">
        <v>707</v>
      </c>
      <c r="C126" s="86" t="s">
        <v>708</v>
      </c>
      <c r="D126" s="84">
        <v>1098665841</v>
      </c>
      <c r="E126" s="87">
        <v>21000000</v>
      </c>
      <c r="F126" s="87">
        <f>E126/7</f>
        <v>3000000</v>
      </c>
      <c r="G126" s="84"/>
      <c r="H126" s="180">
        <v>21000000</v>
      </c>
      <c r="I126" s="190">
        <f>E126-H126</f>
        <v>0</v>
      </c>
      <c r="J126" s="90">
        <v>45817</v>
      </c>
      <c r="K126" s="90">
        <v>46022</v>
      </c>
      <c r="L126" s="84" t="s">
        <v>659</v>
      </c>
      <c r="M126" s="90">
        <v>45811</v>
      </c>
      <c r="N126" s="84" t="s">
        <v>763</v>
      </c>
      <c r="O126" s="90">
        <v>45817</v>
      </c>
      <c r="P126" s="84">
        <f t="shared" si="20"/>
        <v>205</v>
      </c>
      <c r="Q126" s="91" t="s">
        <v>709</v>
      </c>
    </row>
    <row r="127" spans="1:17" ht="148.5">
      <c r="A127" s="84" t="s">
        <v>710</v>
      </c>
      <c r="B127" s="85" t="s">
        <v>711</v>
      </c>
      <c r="C127" s="86" t="s">
        <v>345</v>
      </c>
      <c r="D127" s="84">
        <v>1098721547</v>
      </c>
      <c r="E127" s="87">
        <v>10000000</v>
      </c>
      <c r="F127" s="88">
        <f>E127/3</f>
        <v>3333333.3333333335</v>
      </c>
      <c r="G127" s="93"/>
      <c r="H127" s="180">
        <v>10000000</v>
      </c>
      <c r="I127" s="190">
        <f>E127-H127</f>
        <v>0</v>
      </c>
      <c r="J127" s="90">
        <v>45817</v>
      </c>
      <c r="K127" s="90">
        <v>45900</v>
      </c>
      <c r="L127" s="93" t="s">
        <v>656</v>
      </c>
      <c r="M127" s="94">
        <v>45811</v>
      </c>
      <c r="N127" s="84" t="s">
        <v>764</v>
      </c>
      <c r="O127" s="94">
        <v>45817</v>
      </c>
      <c r="P127" s="84">
        <f t="shared" si="20"/>
        <v>83</v>
      </c>
      <c r="Q127" s="91" t="s">
        <v>712</v>
      </c>
    </row>
    <row r="128" spans="1:17" ht="132">
      <c r="A128" s="84" t="s">
        <v>713</v>
      </c>
      <c r="B128" s="85" t="s">
        <v>714</v>
      </c>
      <c r="C128" s="86" t="s">
        <v>717</v>
      </c>
      <c r="D128" s="84" t="s">
        <v>718</v>
      </c>
      <c r="E128" s="87">
        <v>9224952.4800000004</v>
      </c>
      <c r="F128" s="95">
        <f>E128/2</f>
        <v>4612476.24</v>
      </c>
      <c r="G128" s="93"/>
      <c r="H128" s="186">
        <v>9224952.4800000004</v>
      </c>
      <c r="I128" s="195">
        <f>E128-H128</f>
        <v>0</v>
      </c>
      <c r="J128" s="90">
        <v>45821</v>
      </c>
      <c r="K128" s="90">
        <v>45849</v>
      </c>
      <c r="L128" s="93" t="s">
        <v>715</v>
      </c>
      <c r="M128" s="94">
        <v>45817</v>
      </c>
      <c r="N128" s="93" t="s">
        <v>716</v>
      </c>
      <c r="O128" s="94">
        <v>45821</v>
      </c>
      <c r="P128" s="84">
        <f t="shared" si="20"/>
        <v>28</v>
      </c>
      <c r="Q128" s="97" t="s">
        <v>723</v>
      </c>
    </row>
    <row r="129" spans="1:17" ht="165">
      <c r="A129" s="84" t="s">
        <v>719</v>
      </c>
      <c r="B129" s="85" t="s">
        <v>720</v>
      </c>
      <c r="C129" s="86" t="s">
        <v>648</v>
      </c>
      <c r="D129" s="84" t="s">
        <v>526</v>
      </c>
      <c r="E129" s="87">
        <v>28000000</v>
      </c>
      <c r="F129" s="89"/>
      <c r="G129" s="89"/>
      <c r="H129" s="180">
        <v>6829000</v>
      </c>
      <c r="I129" s="190">
        <f t="shared" ref="I129:I142" si="21">E129-H129</f>
        <v>21171000</v>
      </c>
      <c r="J129" s="96">
        <v>45821</v>
      </c>
      <c r="K129" s="96">
        <v>46013</v>
      </c>
      <c r="L129" s="91" t="s">
        <v>721</v>
      </c>
      <c r="M129" s="96">
        <v>45817</v>
      </c>
      <c r="N129" s="91" t="s">
        <v>722</v>
      </c>
      <c r="O129" s="96">
        <v>45817</v>
      </c>
      <c r="P129" s="84">
        <f t="shared" si="20"/>
        <v>192</v>
      </c>
      <c r="Q129" s="91" t="s">
        <v>724</v>
      </c>
    </row>
    <row r="130" spans="1:17" ht="85.5">
      <c r="A130" s="98" t="s">
        <v>725</v>
      </c>
      <c r="B130" s="104" t="s">
        <v>137</v>
      </c>
      <c r="C130" s="99" t="s">
        <v>726</v>
      </c>
      <c r="D130" s="98">
        <v>1005210936</v>
      </c>
      <c r="E130" s="100">
        <v>12847200</v>
      </c>
      <c r="F130" s="101">
        <f t="shared" ref="F130:F146" si="22">E130/6</f>
        <v>2141200</v>
      </c>
      <c r="G130" s="98"/>
      <c r="H130" s="178">
        <v>12847200</v>
      </c>
      <c r="I130" s="190">
        <f t="shared" si="21"/>
        <v>0</v>
      </c>
      <c r="J130" s="102">
        <v>45841</v>
      </c>
      <c r="K130" s="102">
        <v>46022</v>
      </c>
      <c r="L130" s="98" t="s">
        <v>767</v>
      </c>
      <c r="M130" s="102">
        <v>45834</v>
      </c>
      <c r="N130" s="98" t="s">
        <v>768</v>
      </c>
      <c r="O130" s="102">
        <v>45841</v>
      </c>
      <c r="P130" s="98">
        <f t="shared" si="20"/>
        <v>181</v>
      </c>
      <c r="Q130" s="113" t="s">
        <v>749</v>
      </c>
    </row>
    <row r="131" spans="1:17" ht="85.5">
      <c r="A131" s="98" t="s">
        <v>727</v>
      </c>
      <c r="B131" s="104" t="s">
        <v>728</v>
      </c>
      <c r="C131" s="99" t="s">
        <v>729</v>
      </c>
      <c r="D131" s="98">
        <v>63347214</v>
      </c>
      <c r="E131" s="100">
        <v>16800000</v>
      </c>
      <c r="F131" s="101">
        <f t="shared" si="22"/>
        <v>2800000</v>
      </c>
      <c r="G131" s="98"/>
      <c r="H131" s="178">
        <v>16800000</v>
      </c>
      <c r="I131" s="190">
        <f t="shared" si="21"/>
        <v>0</v>
      </c>
      <c r="J131" s="102">
        <v>45841</v>
      </c>
      <c r="K131" s="102">
        <v>46022</v>
      </c>
      <c r="L131" s="98" t="s">
        <v>769</v>
      </c>
      <c r="M131" s="102">
        <v>45834</v>
      </c>
      <c r="N131" s="98" t="s">
        <v>770</v>
      </c>
      <c r="O131" s="102">
        <v>45841</v>
      </c>
      <c r="P131" s="98">
        <f t="shared" si="20"/>
        <v>181</v>
      </c>
      <c r="Q131" s="113" t="s">
        <v>750</v>
      </c>
    </row>
    <row r="132" spans="1:17" ht="49.5">
      <c r="A132" s="98" t="s">
        <v>730</v>
      </c>
      <c r="B132" s="104" t="s">
        <v>137</v>
      </c>
      <c r="C132" s="99" t="s">
        <v>64</v>
      </c>
      <c r="D132" s="98">
        <v>1099874823</v>
      </c>
      <c r="E132" s="100">
        <v>12847200</v>
      </c>
      <c r="F132" s="100">
        <f t="shared" si="22"/>
        <v>2141200</v>
      </c>
      <c r="G132" s="105"/>
      <c r="H132" s="178">
        <v>12847200</v>
      </c>
      <c r="I132" s="190">
        <f t="shared" si="21"/>
        <v>0</v>
      </c>
      <c r="J132" s="102">
        <v>45841</v>
      </c>
      <c r="K132" s="102">
        <v>46022</v>
      </c>
      <c r="L132" s="105"/>
      <c r="M132" s="105"/>
      <c r="N132" s="105"/>
      <c r="O132" s="105"/>
      <c r="P132" s="98">
        <f t="shared" ref="P132:P181" si="23">K132-J132</f>
        <v>181</v>
      </c>
      <c r="Q132" s="105"/>
    </row>
    <row r="133" spans="1:17" ht="85.5">
      <c r="A133" s="98" t="s">
        <v>731</v>
      </c>
      <c r="B133" s="104" t="s">
        <v>140</v>
      </c>
      <c r="C133" s="99" t="s">
        <v>732</v>
      </c>
      <c r="D133" s="98">
        <v>1099874363</v>
      </c>
      <c r="E133" s="100">
        <v>12204840</v>
      </c>
      <c r="F133" s="101">
        <f t="shared" si="22"/>
        <v>2034140</v>
      </c>
      <c r="G133" s="103"/>
      <c r="H133" s="178">
        <v>12204840</v>
      </c>
      <c r="I133" s="190">
        <f t="shared" si="21"/>
        <v>0</v>
      </c>
      <c r="J133" s="102">
        <v>45841</v>
      </c>
      <c r="K133" s="102">
        <v>46022</v>
      </c>
      <c r="L133" s="98" t="s">
        <v>771</v>
      </c>
      <c r="M133" s="102">
        <v>45834</v>
      </c>
      <c r="N133" s="98" t="s">
        <v>772</v>
      </c>
      <c r="O133" s="102">
        <v>45841</v>
      </c>
      <c r="P133" s="98">
        <f t="shared" si="23"/>
        <v>181</v>
      </c>
      <c r="Q133" s="117" t="s">
        <v>773</v>
      </c>
    </row>
    <row r="134" spans="1:17" ht="85.5">
      <c r="A134" s="98" t="s">
        <v>733</v>
      </c>
      <c r="B134" s="104" t="s">
        <v>140</v>
      </c>
      <c r="C134" s="99" t="s">
        <v>72</v>
      </c>
      <c r="D134" s="98">
        <v>91178350</v>
      </c>
      <c r="E134" s="100">
        <v>12204840</v>
      </c>
      <c r="F134" s="100">
        <f t="shared" si="22"/>
        <v>2034140</v>
      </c>
      <c r="G134" s="103"/>
      <c r="H134" s="180">
        <v>12204840</v>
      </c>
      <c r="I134" s="190">
        <f t="shared" si="21"/>
        <v>0</v>
      </c>
      <c r="J134" s="102">
        <v>45841</v>
      </c>
      <c r="K134" s="102">
        <v>46022</v>
      </c>
      <c r="L134" s="98" t="s">
        <v>774</v>
      </c>
      <c r="M134" s="102">
        <v>45834</v>
      </c>
      <c r="N134" s="98" t="s">
        <v>775</v>
      </c>
      <c r="O134" s="102">
        <v>45841</v>
      </c>
      <c r="P134" s="98">
        <f t="shared" si="23"/>
        <v>181</v>
      </c>
      <c r="Q134" s="117" t="s">
        <v>776</v>
      </c>
    </row>
    <row r="135" spans="1:17" ht="85.5">
      <c r="A135" s="98" t="s">
        <v>734</v>
      </c>
      <c r="B135" s="104" t="s">
        <v>735</v>
      </c>
      <c r="C135" s="99" t="s">
        <v>77</v>
      </c>
      <c r="D135" s="98">
        <v>1099874784</v>
      </c>
      <c r="E135" s="100">
        <v>12847200</v>
      </c>
      <c r="F135" s="101">
        <f t="shared" si="22"/>
        <v>2141200</v>
      </c>
      <c r="G135" s="103"/>
      <c r="H135" s="178">
        <v>12847200</v>
      </c>
      <c r="I135" s="190">
        <f t="shared" si="21"/>
        <v>0</v>
      </c>
      <c r="J135" s="102">
        <v>45841</v>
      </c>
      <c r="K135" s="102">
        <v>46022</v>
      </c>
      <c r="L135" s="98" t="s">
        <v>777</v>
      </c>
      <c r="M135" s="102">
        <v>45834</v>
      </c>
      <c r="N135" s="98" t="s">
        <v>778</v>
      </c>
      <c r="O135" s="102">
        <v>45841</v>
      </c>
      <c r="P135" s="98">
        <f t="shared" si="23"/>
        <v>181</v>
      </c>
      <c r="Q135" s="117" t="s">
        <v>779</v>
      </c>
    </row>
    <row r="136" spans="1:17" ht="85.5">
      <c r="A136" s="98" t="s">
        <v>736</v>
      </c>
      <c r="B136" s="104" t="s">
        <v>737</v>
      </c>
      <c r="C136" s="99" t="s">
        <v>112</v>
      </c>
      <c r="D136" s="98">
        <v>5596015</v>
      </c>
      <c r="E136" s="100">
        <v>25373220</v>
      </c>
      <c r="F136" s="101">
        <f t="shared" si="22"/>
        <v>4228870</v>
      </c>
      <c r="G136" s="103"/>
      <c r="H136" s="178">
        <v>25373220</v>
      </c>
      <c r="I136" s="190">
        <f t="shared" si="21"/>
        <v>0</v>
      </c>
      <c r="J136" s="102">
        <v>45841</v>
      </c>
      <c r="K136" s="102">
        <v>46022</v>
      </c>
      <c r="L136" s="98" t="s">
        <v>780</v>
      </c>
      <c r="M136" s="102">
        <v>45834</v>
      </c>
      <c r="N136" s="98" t="s">
        <v>781</v>
      </c>
      <c r="O136" s="102">
        <v>45841</v>
      </c>
      <c r="P136" s="98">
        <f t="shared" si="23"/>
        <v>181</v>
      </c>
      <c r="Q136" s="117" t="s">
        <v>782</v>
      </c>
    </row>
    <row r="137" spans="1:17" ht="115.5">
      <c r="A137" s="98" t="s">
        <v>739</v>
      </c>
      <c r="B137" s="104" t="s">
        <v>150</v>
      </c>
      <c r="C137" s="99" t="s">
        <v>738</v>
      </c>
      <c r="D137" s="98">
        <v>1099874808</v>
      </c>
      <c r="E137" s="100">
        <v>24409680</v>
      </c>
      <c r="F137" s="101">
        <f t="shared" si="22"/>
        <v>4068280</v>
      </c>
      <c r="G137" s="103"/>
      <c r="H137" s="178">
        <v>24409680</v>
      </c>
      <c r="I137" s="190">
        <f t="shared" si="21"/>
        <v>0</v>
      </c>
      <c r="J137" s="102">
        <v>45841</v>
      </c>
      <c r="K137" s="102">
        <v>46022</v>
      </c>
      <c r="L137" s="98" t="s">
        <v>783</v>
      </c>
      <c r="M137" s="102">
        <v>45834</v>
      </c>
      <c r="N137" s="98" t="s">
        <v>784</v>
      </c>
      <c r="O137" s="102">
        <v>45841</v>
      </c>
      <c r="P137" s="98">
        <f t="shared" si="23"/>
        <v>181</v>
      </c>
      <c r="Q137" s="113" t="s">
        <v>785</v>
      </c>
    </row>
    <row r="138" spans="1:17" ht="85.5">
      <c r="A138" s="98" t="s">
        <v>740</v>
      </c>
      <c r="B138" s="104" t="s">
        <v>151</v>
      </c>
      <c r="C138" s="99" t="s">
        <v>741</v>
      </c>
      <c r="D138" s="98">
        <v>1010192436</v>
      </c>
      <c r="E138" s="100">
        <v>16800000</v>
      </c>
      <c r="F138" s="101">
        <f t="shared" si="22"/>
        <v>2800000</v>
      </c>
      <c r="G138" s="103"/>
      <c r="H138" s="178">
        <v>16800000</v>
      </c>
      <c r="I138" s="190">
        <f t="shared" si="21"/>
        <v>0</v>
      </c>
      <c r="J138" s="102">
        <v>45841</v>
      </c>
      <c r="K138" s="102">
        <v>46022</v>
      </c>
      <c r="L138" s="98" t="s">
        <v>786</v>
      </c>
      <c r="M138" s="102">
        <v>45834</v>
      </c>
      <c r="N138" s="98" t="s">
        <v>787</v>
      </c>
      <c r="O138" s="102">
        <v>45841</v>
      </c>
      <c r="P138" s="98">
        <f t="shared" si="23"/>
        <v>181</v>
      </c>
      <c r="Q138" s="117" t="s">
        <v>788</v>
      </c>
    </row>
    <row r="139" spans="1:17" ht="85.5">
      <c r="A139" s="98" t="s">
        <v>742</v>
      </c>
      <c r="B139" s="104" t="s">
        <v>152</v>
      </c>
      <c r="C139" s="99" t="s">
        <v>743</v>
      </c>
      <c r="D139" s="98">
        <v>1099874837</v>
      </c>
      <c r="E139" s="100">
        <v>13489560</v>
      </c>
      <c r="F139" s="101">
        <f t="shared" si="22"/>
        <v>2248260</v>
      </c>
      <c r="G139" s="103"/>
      <c r="H139" s="178">
        <v>13489560</v>
      </c>
      <c r="I139" s="190">
        <f t="shared" si="21"/>
        <v>0</v>
      </c>
      <c r="J139" s="102">
        <v>45841</v>
      </c>
      <c r="K139" s="102">
        <v>46022</v>
      </c>
      <c r="L139" s="98" t="s">
        <v>789</v>
      </c>
      <c r="M139" s="102">
        <v>45834</v>
      </c>
      <c r="N139" s="98" t="s">
        <v>790</v>
      </c>
      <c r="O139" s="102">
        <v>45841</v>
      </c>
      <c r="P139" s="98">
        <f t="shared" si="23"/>
        <v>181</v>
      </c>
      <c r="Q139" s="117" t="s">
        <v>791</v>
      </c>
    </row>
    <row r="140" spans="1:17" ht="85.5">
      <c r="A140" s="98" t="s">
        <v>744</v>
      </c>
      <c r="B140" s="104" t="s">
        <v>146</v>
      </c>
      <c r="C140" s="99" t="s">
        <v>745</v>
      </c>
      <c r="D140" s="98">
        <v>1005384540</v>
      </c>
      <c r="E140" s="100">
        <v>20876700</v>
      </c>
      <c r="F140" s="101">
        <f t="shared" si="22"/>
        <v>3479450</v>
      </c>
      <c r="G140" s="103"/>
      <c r="H140" s="178">
        <v>20876700</v>
      </c>
      <c r="I140" s="190">
        <f t="shared" si="21"/>
        <v>0</v>
      </c>
      <c r="J140" s="102">
        <v>45841</v>
      </c>
      <c r="K140" s="102">
        <v>46022</v>
      </c>
      <c r="L140" s="98" t="s">
        <v>792</v>
      </c>
      <c r="M140" s="102">
        <v>45834</v>
      </c>
      <c r="N140" s="98" t="s">
        <v>793</v>
      </c>
      <c r="O140" s="102">
        <v>45841</v>
      </c>
      <c r="P140" s="98">
        <f t="shared" si="23"/>
        <v>181</v>
      </c>
      <c r="Q140" s="117" t="s">
        <v>794</v>
      </c>
    </row>
    <row r="141" spans="1:17" ht="85.5">
      <c r="A141" s="106" t="s">
        <v>746</v>
      </c>
      <c r="B141" s="107" t="s">
        <v>153</v>
      </c>
      <c r="C141" s="108" t="s">
        <v>747</v>
      </c>
      <c r="D141" s="106">
        <v>1005384566</v>
      </c>
      <c r="E141" s="109">
        <v>18489560</v>
      </c>
      <c r="F141" s="110">
        <f t="shared" si="22"/>
        <v>3081593.3333333335</v>
      </c>
      <c r="G141" s="111"/>
      <c r="H141" s="179">
        <v>18489560</v>
      </c>
      <c r="I141" s="191">
        <f t="shared" si="21"/>
        <v>0</v>
      </c>
      <c r="J141" s="112">
        <v>45841</v>
      </c>
      <c r="K141" s="112">
        <v>46022</v>
      </c>
      <c r="L141" s="106" t="s">
        <v>795</v>
      </c>
      <c r="M141" s="112">
        <v>45834</v>
      </c>
      <c r="N141" s="106" t="s">
        <v>796</v>
      </c>
      <c r="O141" s="112">
        <v>45841</v>
      </c>
      <c r="P141" s="106">
        <f t="shared" si="23"/>
        <v>181</v>
      </c>
      <c r="Q141" s="119" t="s">
        <v>797</v>
      </c>
    </row>
    <row r="142" spans="1:17" ht="49.5">
      <c r="A142" s="106" t="s">
        <v>748</v>
      </c>
      <c r="B142" s="114" t="s">
        <v>148</v>
      </c>
      <c r="C142" s="108" t="s">
        <v>107</v>
      </c>
      <c r="D142" s="106">
        <v>1095838126</v>
      </c>
      <c r="E142" s="109">
        <v>9032224</v>
      </c>
      <c r="F142" s="110">
        <f t="shared" si="22"/>
        <v>1505370.6666666667</v>
      </c>
      <c r="G142" s="111"/>
      <c r="H142" s="179">
        <v>9032224</v>
      </c>
      <c r="I142" s="191">
        <f t="shared" si="21"/>
        <v>0</v>
      </c>
      <c r="J142" s="112">
        <v>45841</v>
      </c>
      <c r="K142" s="112">
        <v>46022</v>
      </c>
      <c r="L142" s="106" t="s">
        <v>813</v>
      </c>
      <c r="M142" s="112">
        <v>45834</v>
      </c>
      <c r="N142" s="106" t="s">
        <v>814</v>
      </c>
      <c r="O142" s="112">
        <v>45841</v>
      </c>
      <c r="P142" s="106">
        <f t="shared" si="23"/>
        <v>181</v>
      </c>
      <c r="Q142" s="121" t="s">
        <v>815</v>
      </c>
    </row>
    <row r="143" spans="1:17" ht="85.5">
      <c r="A143" s="98" t="s">
        <v>751</v>
      </c>
      <c r="B143" s="104" t="s">
        <v>483</v>
      </c>
      <c r="C143" s="99" t="s">
        <v>752</v>
      </c>
      <c r="D143" s="98" t="s">
        <v>753</v>
      </c>
      <c r="E143" s="100">
        <v>35310000</v>
      </c>
      <c r="F143" s="101">
        <f t="shared" si="22"/>
        <v>5885000</v>
      </c>
      <c r="G143" s="103"/>
      <c r="H143" s="178">
        <v>32434359</v>
      </c>
      <c r="I143" s="190">
        <f>E143-H143</f>
        <v>2875641</v>
      </c>
      <c r="J143" s="102">
        <v>45845</v>
      </c>
      <c r="K143" s="102">
        <v>46022</v>
      </c>
      <c r="L143" s="98" t="s">
        <v>798</v>
      </c>
      <c r="M143" s="102">
        <v>45839</v>
      </c>
      <c r="N143" s="98" t="s">
        <v>799</v>
      </c>
      <c r="O143" s="102">
        <v>45845</v>
      </c>
      <c r="P143" s="98">
        <f t="shared" si="23"/>
        <v>177</v>
      </c>
      <c r="Q143" s="117" t="s">
        <v>800</v>
      </c>
    </row>
    <row r="144" spans="1:17" ht="85.5">
      <c r="A144" s="98" t="s">
        <v>754</v>
      </c>
      <c r="B144" s="104" t="s">
        <v>489</v>
      </c>
      <c r="C144" s="99" t="s">
        <v>755</v>
      </c>
      <c r="D144" s="98" t="s">
        <v>753</v>
      </c>
      <c r="E144" s="100">
        <v>8988000</v>
      </c>
      <c r="F144" s="101">
        <f t="shared" si="22"/>
        <v>1498000</v>
      </c>
      <c r="G144" s="103"/>
      <c r="H144" s="178">
        <v>7752027</v>
      </c>
      <c r="I144" s="190">
        <f>E144-H144</f>
        <v>1235973</v>
      </c>
      <c r="J144" s="102">
        <v>45845</v>
      </c>
      <c r="K144" s="102">
        <v>46022</v>
      </c>
      <c r="L144" s="98" t="s">
        <v>801</v>
      </c>
      <c r="M144" s="102">
        <v>45839</v>
      </c>
      <c r="N144" s="98" t="s">
        <v>802</v>
      </c>
      <c r="O144" s="102">
        <v>45845</v>
      </c>
      <c r="P144" s="98">
        <f t="shared" si="23"/>
        <v>177</v>
      </c>
      <c r="Q144" s="117" t="s">
        <v>803</v>
      </c>
    </row>
    <row r="145" spans="1:17" ht="85.5">
      <c r="A145" s="98" t="s">
        <v>756</v>
      </c>
      <c r="B145" s="104" t="s">
        <v>487</v>
      </c>
      <c r="C145" s="116" t="s">
        <v>757</v>
      </c>
      <c r="D145" s="98" t="s">
        <v>753</v>
      </c>
      <c r="E145" s="100">
        <v>4226500</v>
      </c>
      <c r="F145" s="101">
        <f t="shared" si="22"/>
        <v>704416.66666666663</v>
      </c>
      <c r="G145" s="115"/>
      <c r="H145" s="178">
        <v>3303509</v>
      </c>
      <c r="I145" s="190">
        <f>E145-H145</f>
        <v>922991</v>
      </c>
      <c r="J145" s="102">
        <v>45845</v>
      </c>
      <c r="K145" s="102">
        <v>46022</v>
      </c>
      <c r="L145" s="98" t="s">
        <v>816</v>
      </c>
      <c r="M145" s="102">
        <v>45839</v>
      </c>
      <c r="N145" s="98" t="s">
        <v>817</v>
      </c>
      <c r="O145" s="102">
        <v>45845</v>
      </c>
      <c r="P145" s="98">
        <f t="shared" si="23"/>
        <v>177</v>
      </c>
      <c r="Q145" s="118" t="s">
        <v>807</v>
      </c>
    </row>
    <row r="146" spans="1:17" ht="54.75" customHeight="1">
      <c r="A146" s="98" t="s">
        <v>758</v>
      </c>
      <c r="B146" s="104" t="s">
        <v>493</v>
      </c>
      <c r="C146" s="116" t="s">
        <v>494</v>
      </c>
      <c r="D146" s="98" t="s">
        <v>753</v>
      </c>
      <c r="E146" s="100">
        <v>11235000</v>
      </c>
      <c r="F146" s="101">
        <f t="shared" si="22"/>
        <v>1872500</v>
      </c>
      <c r="G146" s="103"/>
      <c r="H146" s="178">
        <v>11235000</v>
      </c>
      <c r="I146" s="190">
        <f>E146-H146</f>
        <v>0</v>
      </c>
      <c r="J146" s="102">
        <v>45845</v>
      </c>
      <c r="K146" s="102">
        <v>46022</v>
      </c>
      <c r="L146" s="98" t="s">
        <v>804</v>
      </c>
      <c r="M146" s="102">
        <v>45839</v>
      </c>
      <c r="N146" s="98" t="s">
        <v>805</v>
      </c>
      <c r="O146" s="102">
        <v>45845</v>
      </c>
      <c r="P146" s="98">
        <f t="shared" si="23"/>
        <v>177</v>
      </c>
      <c r="Q146" s="117" t="s">
        <v>806</v>
      </c>
    </row>
    <row r="147" spans="1:17" ht="82.5">
      <c r="A147" s="98" t="s">
        <v>808</v>
      </c>
      <c r="B147" s="104" t="s">
        <v>809</v>
      </c>
      <c r="C147" s="120" t="s">
        <v>810</v>
      </c>
      <c r="D147" s="98" t="s">
        <v>811</v>
      </c>
      <c r="E147" s="100">
        <v>23312100</v>
      </c>
      <c r="F147" s="101">
        <f>E147/2</f>
        <v>11656050</v>
      </c>
      <c r="G147" s="103"/>
      <c r="H147" s="178">
        <v>23312100</v>
      </c>
      <c r="I147" s="190">
        <f>E147-H147</f>
        <v>0</v>
      </c>
      <c r="J147" s="102">
        <v>45866</v>
      </c>
      <c r="K147" s="102">
        <v>45895</v>
      </c>
      <c r="L147" s="103"/>
      <c r="M147" s="103"/>
      <c r="N147" s="103"/>
      <c r="O147" s="103"/>
      <c r="P147" s="98">
        <f t="shared" si="23"/>
        <v>29</v>
      </c>
      <c r="Q147" s="113" t="s">
        <v>812</v>
      </c>
    </row>
    <row r="148" spans="1:17" ht="76.5">
      <c r="A148" s="123" t="s">
        <v>818</v>
      </c>
      <c r="B148" s="124" t="s">
        <v>819</v>
      </c>
      <c r="C148" s="123" t="s">
        <v>501</v>
      </c>
      <c r="D148" s="123">
        <v>1099874629</v>
      </c>
      <c r="E148" s="125">
        <v>15900000</v>
      </c>
      <c r="F148" s="126">
        <f>E148</f>
        <v>15900000</v>
      </c>
      <c r="G148" s="127"/>
      <c r="H148" s="178">
        <f t="shared" ref="H148" si="24">F148</f>
        <v>15900000</v>
      </c>
      <c r="I148" s="190">
        <f t="shared" ref="I143:I148" si="25">E148-F148</f>
        <v>0</v>
      </c>
      <c r="J148" s="128">
        <v>45870</v>
      </c>
      <c r="K148" s="128">
        <v>45877</v>
      </c>
      <c r="L148" s="127"/>
      <c r="M148" s="127"/>
      <c r="N148" s="127"/>
      <c r="O148" s="127"/>
      <c r="P148" s="123">
        <f t="shared" si="23"/>
        <v>7</v>
      </c>
      <c r="Q148" s="129" t="s">
        <v>820</v>
      </c>
    </row>
    <row r="149" spans="1:17" ht="99">
      <c r="A149" s="123" t="s">
        <v>821</v>
      </c>
      <c r="B149" s="130" t="s">
        <v>822</v>
      </c>
      <c r="C149" s="123" t="s">
        <v>290</v>
      </c>
      <c r="D149" s="123">
        <v>1005290562</v>
      </c>
      <c r="E149" s="125">
        <v>32000000</v>
      </c>
      <c r="F149" s="126">
        <f t="shared" ref="F149:F177" si="26">E149/4</f>
        <v>8000000</v>
      </c>
      <c r="G149" s="127"/>
      <c r="H149" s="178">
        <v>32000000</v>
      </c>
      <c r="I149" s="190">
        <f t="shared" ref="I149:I185" si="27">E149-H149</f>
        <v>0</v>
      </c>
      <c r="J149" s="128">
        <v>45880</v>
      </c>
      <c r="K149" s="128">
        <v>46002</v>
      </c>
      <c r="L149" s="127"/>
      <c r="M149" s="127"/>
      <c r="N149" s="127"/>
      <c r="O149" s="127"/>
      <c r="P149" s="123">
        <f t="shared" si="23"/>
        <v>122</v>
      </c>
      <c r="Q149" s="129" t="s">
        <v>885</v>
      </c>
    </row>
    <row r="150" spans="1:17" ht="99">
      <c r="A150" s="123" t="s">
        <v>823</v>
      </c>
      <c r="B150" s="130" t="s">
        <v>824</v>
      </c>
      <c r="C150" s="123" t="s">
        <v>334</v>
      </c>
      <c r="D150" s="123">
        <v>1005384395</v>
      </c>
      <c r="E150" s="125">
        <v>44000000</v>
      </c>
      <c r="F150" s="126">
        <f t="shared" si="26"/>
        <v>11000000</v>
      </c>
      <c r="G150" s="123"/>
      <c r="H150" s="178">
        <v>44000000</v>
      </c>
      <c r="I150" s="190">
        <f>E150-H150</f>
        <v>0</v>
      </c>
      <c r="J150" s="128">
        <v>45880</v>
      </c>
      <c r="K150" s="128">
        <v>46002</v>
      </c>
      <c r="L150" s="123"/>
      <c r="M150" s="123"/>
      <c r="N150" s="123"/>
      <c r="O150" s="123"/>
      <c r="P150" s="123">
        <f t="shared" si="23"/>
        <v>122</v>
      </c>
      <c r="Q150" s="129" t="s">
        <v>886</v>
      </c>
    </row>
    <row r="151" spans="1:17" ht="99">
      <c r="A151" s="123" t="s">
        <v>825</v>
      </c>
      <c r="B151" s="130" t="s">
        <v>826</v>
      </c>
      <c r="C151" s="123" t="s">
        <v>262</v>
      </c>
      <c r="D151" s="123">
        <v>1005384444</v>
      </c>
      <c r="E151" s="125">
        <v>10000000</v>
      </c>
      <c r="F151" s="126">
        <f t="shared" si="26"/>
        <v>2500000</v>
      </c>
      <c r="G151" s="123"/>
      <c r="H151" s="178">
        <v>10000000</v>
      </c>
      <c r="I151" s="190">
        <f>E151-H151</f>
        <v>0</v>
      </c>
      <c r="J151" s="128">
        <v>45880</v>
      </c>
      <c r="K151" s="128">
        <v>46002</v>
      </c>
      <c r="L151" s="123"/>
      <c r="M151" s="123"/>
      <c r="N151" s="123"/>
      <c r="O151" s="123"/>
      <c r="P151" s="123">
        <f t="shared" si="23"/>
        <v>122</v>
      </c>
      <c r="Q151" s="129" t="s">
        <v>887</v>
      </c>
    </row>
    <row r="152" spans="1:17" ht="99">
      <c r="A152" s="123" t="s">
        <v>827</v>
      </c>
      <c r="B152" s="130" t="s">
        <v>828</v>
      </c>
      <c r="C152" s="123" t="s">
        <v>277</v>
      </c>
      <c r="D152" s="123">
        <v>37292186</v>
      </c>
      <c r="E152" s="125">
        <v>12000000</v>
      </c>
      <c r="F152" s="125">
        <f t="shared" si="26"/>
        <v>3000000</v>
      </c>
      <c r="G152" s="125"/>
      <c r="H152" s="180">
        <v>12000000</v>
      </c>
      <c r="I152" s="192">
        <f>E152-H152</f>
        <v>0</v>
      </c>
      <c r="J152" s="128">
        <v>45880</v>
      </c>
      <c r="K152" s="128">
        <v>46002</v>
      </c>
      <c r="L152" s="123"/>
      <c r="M152" s="123"/>
      <c r="N152" s="123"/>
      <c r="O152" s="123"/>
      <c r="P152" s="123">
        <f t="shared" si="23"/>
        <v>122</v>
      </c>
      <c r="Q152" s="129" t="s">
        <v>888</v>
      </c>
    </row>
    <row r="153" spans="1:17" ht="99">
      <c r="A153" s="123" t="s">
        <v>829</v>
      </c>
      <c r="B153" s="130" t="s">
        <v>830</v>
      </c>
      <c r="C153" s="123" t="s">
        <v>293</v>
      </c>
      <c r="D153" s="123">
        <v>1095791756</v>
      </c>
      <c r="E153" s="125">
        <v>12000000</v>
      </c>
      <c r="F153" s="125">
        <f t="shared" si="26"/>
        <v>3000000</v>
      </c>
      <c r="G153" s="125"/>
      <c r="H153" s="180">
        <v>12000000</v>
      </c>
      <c r="I153" s="192">
        <f t="shared" si="27"/>
        <v>0</v>
      </c>
      <c r="J153" s="128">
        <v>45880</v>
      </c>
      <c r="K153" s="128">
        <v>46002</v>
      </c>
      <c r="L153" s="123"/>
      <c r="M153" s="123"/>
      <c r="N153" s="123"/>
      <c r="O153" s="123"/>
      <c r="P153" s="123">
        <f t="shared" si="23"/>
        <v>122</v>
      </c>
      <c r="Q153" s="129" t="s">
        <v>889</v>
      </c>
    </row>
    <row r="154" spans="1:17" ht="99">
      <c r="A154" s="123" t="s">
        <v>831</v>
      </c>
      <c r="B154" s="130" t="s">
        <v>828</v>
      </c>
      <c r="C154" s="123" t="s">
        <v>316</v>
      </c>
      <c r="D154" s="123">
        <v>1005329434</v>
      </c>
      <c r="E154" s="125">
        <v>12000000</v>
      </c>
      <c r="F154" s="125">
        <f t="shared" si="26"/>
        <v>3000000</v>
      </c>
      <c r="G154" s="125"/>
      <c r="H154" s="180">
        <v>12000000</v>
      </c>
      <c r="I154" s="192">
        <f t="shared" si="27"/>
        <v>0</v>
      </c>
      <c r="J154" s="128">
        <v>45880</v>
      </c>
      <c r="K154" s="128">
        <v>46002</v>
      </c>
      <c r="L154" s="123"/>
      <c r="M154" s="123"/>
      <c r="N154" s="123"/>
      <c r="O154" s="123"/>
      <c r="P154" s="123">
        <f t="shared" si="23"/>
        <v>122</v>
      </c>
      <c r="Q154" s="129" t="s">
        <v>890</v>
      </c>
    </row>
    <row r="155" spans="1:17" ht="99">
      <c r="A155" s="134" t="s">
        <v>832</v>
      </c>
      <c r="B155" s="135" t="s">
        <v>828</v>
      </c>
      <c r="C155" s="134" t="s">
        <v>45</v>
      </c>
      <c r="D155" s="122">
        <v>1005210936</v>
      </c>
      <c r="E155" s="132">
        <v>12000000</v>
      </c>
      <c r="F155" s="132">
        <f t="shared" si="26"/>
        <v>3000000</v>
      </c>
      <c r="G155" s="133"/>
      <c r="H155" s="187">
        <v>12000000</v>
      </c>
      <c r="I155" s="198">
        <f>E155-H155</f>
        <v>0</v>
      </c>
      <c r="J155" s="136">
        <v>45880</v>
      </c>
      <c r="K155" s="136">
        <v>46002</v>
      </c>
      <c r="L155" s="134"/>
      <c r="M155" s="134"/>
      <c r="N155" s="134"/>
      <c r="O155" s="134"/>
      <c r="P155" s="134">
        <f t="shared" si="23"/>
        <v>122</v>
      </c>
      <c r="Q155" s="146" t="s">
        <v>891</v>
      </c>
    </row>
    <row r="156" spans="1:17" ht="99">
      <c r="A156" s="123" t="s">
        <v>833</v>
      </c>
      <c r="B156" s="137" t="s">
        <v>828</v>
      </c>
      <c r="C156" s="123" t="s">
        <v>834</v>
      </c>
      <c r="D156" s="123">
        <v>1102717274</v>
      </c>
      <c r="E156" s="125">
        <v>12000000</v>
      </c>
      <c r="F156" s="125">
        <f t="shared" si="26"/>
        <v>3000000</v>
      </c>
      <c r="G156" s="131"/>
      <c r="H156" s="180">
        <v>12000000</v>
      </c>
      <c r="I156" s="192">
        <f t="shared" si="27"/>
        <v>0</v>
      </c>
      <c r="J156" s="128">
        <v>45880</v>
      </c>
      <c r="K156" s="128">
        <v>46002</v>
      </c>
      <c r="L156" s="131"/>
      <c r="M156" s="131"/>
      <c r="N156" s="131"/>
      <c r="O156" s="131"/>
      <c r="P156" s="123">
        <f t="shared" si="23"/>
        <v>122</v>
      </c>
      <c r="Q156" s="147" t="s">
        <v>892</v>
      </c>
    </row>
    <row r="157" spans="1:17" ht="99">
      <c r="A157" s="123" t="s">
        <v>835</v>
      </c>
      <c r="B157" s="130" t="s">
        <v>828</v>
      </c>
      <c r="C157" s="123" t="s">
        <v>836</v>
      </c>
      <c r="D157" s="123">
        <v>1102714483</v>
      </c>
      <c r="E157" s="125">
        <v>12000000</v>
      </c>
      <c r="F157" s="125">
        <f t="shared" si="26"/>
        <v>3000000</v>
      </c>
      <c r="G157" s="123"/>
      <c r="H157" s="180">
        <v>12000000</v>
      </c>
      <c r="I157" s="192">
        <f t="shared" si="27"/>
        <v>0</v>
      </c>
      <c r="J157" s="128">
        <v>45880</v>
      </c>
      <c r="K157" s="128">
        <v>46002</v>
      </c>
      <c r="L157" s="123"/>
      <c r="M157" s="123"/>
      <c r="N157" s="123"/>
      <c r="O157" s="123"/>
      <c r="P157" s="123">
        <f t="shared" si="23"/>
        <v>122</v>
      </c>
      <c r="Q157" s="129" t="s">
        <v>893</v>
      </c>
    </row>
    <row r="158" spans="1:17" ht="115.5">
      <c r="A158" s="123" t="s">
        <v>837</v>
      </c>
      <c r="B158" s="130" t="s">
        <v>838</v>
      </c>
      <c r="C158" s="123" t="s">
        <v>839</v>
      </c>
      <c r="D158" s="123">
        <v>1099874768</v>
      </c>
      <c r="E158" s="125">
        <v>10000000</v>
      </c>
      <c r="F158" s="125">
        <f t="shared" si="26"/>
        <v>2500000</v>
      </c>
      <c r="G158" s="123"/>
      <c r="H158" s="180">
        <v>10000000</v>
      </c>
      <c r="I158" s="192">
        <f t="shared" si="27"/>
        <v>0</v>
      </c>
      <c r="J158" s="128">
        <v>45880</v>
      </c>
      <c r="K158" s="128">
        <v>46002</v>
      </c>
      <c r="L158" s="123"/>
      <c r="M158" s="123"/>
      <c r="N158" s="123"/>
      <c r="O158" s="123"/>
      <c r="P158" s="123">
        <f t="shared" si="23"/>
        <v>122</v>
      </c>
      <c r="Q158" s="129" t="s">
        <v>894</v>
      </c>
    </row>
    <row r="159" spans="1:17" ht="115.5">
      <c r="A159" s="123" t="s">
        <v>840</v>
      </c>
      <c r="B159" s="130" t="s">
        <v>838</v>
      </c>
      <c r="C159" s="123" t="s">
        <v>274</v>
      </c>
      <c r="D159" s="123">
        <v>1193124365</v>
      </c>
      <c r="E159" s="125">
        <v>10000000</v>
      </c>
      <c r="F159" s="125">
        <f t="shared" si="26"/>
        <v>2500000</v>
      </c>
      <c r="G159" s="123"/>
      <c r="H159" s="180">
        <v>10000000</v>
      </c>
      <c r="I159" s="192">
        <f t="shared" si="27"/>
        <v>0</v>
      </c>
      <c r="J159" s="128">
        <v>45880</v>
      </c>
      <c r="K159" s="128">
        <v>46002</v>
      </c>
      <c r="L159" s="123"/>
      <c r="M159" s="123"/>
      <c r="N159" s="123"/>
      <c r="O159" s="123"/>
      <c r="P159" s="123">
        <f t="shared" si="23"/>
        <v>122</v>
      </c>
      <c r="Q159" s="129" t="s">
        <v>895</v>
      </c>
    </row>
    <row r="160" spans="1:17" ht="99">
      <c r="A160" s="123" t="s">
        <v>841</v>
      </c>
      <c r="B160" s="130" t="s">
        <v>842</v>
      </c>
      <c r="C160" s="123" t="s">
        <v>322</v>
      </c>
      <c r="D160" s="123">
        <v>1099874182</v>
      </c>
      <c r="E160" s="125">
        <v>8000000</v>
      </c>
      <c r="F160" s="125">
        <f t="shared" si="26"/>
        <v>2000000</v>
      </c>
      <c r="G160" s="123"/>
      <c r="H160" s="180">
        <v>8000000</v>
      </c>
      <c r="I160" s="192">
        <f>E160-H160</f>
        <v>0</v>
      </c>
      <c r="J160" s="128">
        <v>45880</v>
      </c>
      <c r="K160" s="128">
        <v>46002</v>
      </c>
      <c r="L160" s="123"/>
      <c r="M160" s="123"/>
      <c r="N160" s="123"/>
      <c r="O160" s="123"/>
      <c r="P160" s="123">
        <f t="shared" si="23"/>
        <v>122</v>
      </c>
      <c r="Q160" s="129" t="s">
        <v>896</v>
      </c>
    </row>
    <row r="161" spans="1:17" ht="99">
      <c r="A161" s="123" t="s">
        <v>843</v>
      </c>
      <c r="B161" s="130" t="s">
        <v>842</v>
      </c>
      <c r="C161" s="123" t="s">
        <v>844</v>
      </c>
      <c r="D161" s="123">
        <v>1103390148</v>
      </c>
      <c r="E161" s="125">
        <v>8000000</v>
      </c>
      <c r="F161" s="138">
        <f t="shared" si="26"/>
        <v>2000000</v>
      </c>
      <c r="G161" s="123"/>
      <c r="H161" s="188">
        <v>8000000</v>
      </c>
      <c r="I161" s="199">
        <f t="shared" si="27"/>
        <v>0</v>
      </c>
      <c r="J161" s="128">
        <v>45880</v>
      </c>
      <c r="K161" s="128">
        <v>46002</v>
      </c>
      <c r="L161" s="123"/>
      <c r="M161" s="123"/>
      <c r="N161" s="123"/>
      <c r="O161" s="123"/>
      <c r="P161" s="123">
        <f t="shared" si="23"/>
        <v>122</v>
      </c>
      <c r="Q161" s="129" t="s">
        <v>897</v>
      </c>
    </row>
    <row r="162" spans="1:17" ht="99">
      <c r="A162" s="123" t="s">
        <v>845</v>
      </c>
      <c r="B162" s="130" t="s">
        <v>828</v>
      </c>
      <c r="C162" s="123" t="s">
        <v>846</v>
      </c>
      <c r="D162" s="123">
        <v>37619727</v>
      </c>
      <c r="E162" s="125">
        <v>12000000</v>
      </c>
      <c r="F162" s="138">
        <f t="shared" si="26"/>
        <v>3000000</v>
      </c>
      <c r="G162" s="127"/>
      <c r="H162" s="188">
        <v>12000000</v>
      </c>
      <c r="I162" s="199">
        <f t="shared" si="27"/>
        <v>0</v>
      </c>
      <c r="J162" s="128">
        <v>45880</v>
      </c>
      <c r="K162" s="128">
        <v>46002</v>
      </c>
      <c r="L162" s="127"/>
      <c r="M162" s="127"/>
      <c r="N162" s="127"/>
      <c r="O162" s="127"/>
      <c r="P162" s="123">
        <f t="shared" si="23"/>
        <v>122</v>
      </c>
      <c r="Q162" s="145" t="s">
        <v>898</v>
      </c>
    </row>
    <row r="163" spans="1:17" ht="99">
      <c r="A163" s="123" t="s">
        <v>847</v>
      </c>
      <c r="B163" s="130" t="s">
        <v>828</v>
      </c>
      <c r="C163" s="123" t="s">
        <v>280</v>
      </c>
      <c r="D163" s="123">
        <v>1099874042</v>
      </c>
      <c r="E163" s="125">
        <v>12000000</v>
      </c>
      <c r="F163" s="138">
        <f t="shared" si="26"/>
        <v>3000000</v>
      </c>
      <c r="G163" s="123"/>
      <c r="H163" s="188">
        <v>12000000</v>
      </c>
      <c r="I163" s="199">
        <f t="shared" si="27"/>
        <v>0</v>
      </c>
      <c r="J163" s="128">
        <v>45880</v>
      </c>
      <c r="K163" s="128">
        <v>46002</v>
      </c>
      <c r="L163" s="123"/>
      <c r="M163" s="123"/>
      <c r="N163" s="123"/>
      <c r="O163" s="123"/>
      <c r="P163" s="123">
        <f t="shared" si="23"/>
        <v>122</v>
      </c>
      <c r="Q163" s="129" t="s">
        <v>899</v>
      </c>
    </row>
    <row r="164" spans="1:17" ht="99">
      <c r="A164" s="123" t="s">
        <v>848</v>
      </c>
      <c r="B164" s="130" t="s">
        <v>828</v>
      </c>
      <c r="C164" s="139" t="s">
        <v>849</v>
      </c>
      <c r="D164" s="123">
        <v>1095822772</v>
      </c>
      <c r="E164" s="125">
        <v>12000000</v>
      </c>
      <c r="F164" s="138">
        <f t="shared" si="26"/>
        <v>3000000</v>
      </c>
      <c r="G164" s="140"/>
      <c r="H164" s="188">
        <v>12000000</v>
      </c>
      <c r="I164" s="199">
        <f t="shared" si="27"/>
        <v>0</v>
      </c>
      <c r="J164" s="128">
        <v>45880</v>
      </c>
      <c r="K164" s="128">
        <v>46002</v>
      </c>
      <c r="L164" s="140"/>
      <c r="M164" s="140"/>
      <c r="N164" s="140"/>
      <c r="O164" s="140"/>
      <c r="P164" s="123">
        <f t="shared" si="23"/>
        <v>122</v>
      </c>
      <c r="Q164" s="144" t="s">
        <v>900</v>
      </c>
    </row>
    <row r="165" spans="1:17" ht="99">
      <c r="A165" s="123" t="s">
        <v>850</v>
      </c>
      <c r="B165" s="130" t="s">
        <v>842</v>
      </c>
      <c r="C165" s="130" t="s">
        <v>851</v>
      </c>
      <c r="D165" s="123">
        <v>1099874060</v>
      </c>
      <c r="E165" s="125">
        <v>8000000</v>
      </c>
      <c r="F165" s="138">
        <f t="shared" si="26"/>
        <v>2000000</v>
      </c>
      <c r="G165" s="123"/>
      <c r="H165" s="188">
        <v>8000000</v>
      </c>
      <c r="I165" s="199">
        <f t="shared" si="27"/>
        <v>0</v>
      </c>
      <c r="J165" s="128">
        <v>45880</v>
      </c>
      <c r="K165" s="128">
        <v>46002</v>
      </c>
      <c r="L165" s="123"/>
      <c r="M165" s="123"/>
      <c r="N165" s="123"/>
      <c r="O165" s="123"/>
      <c r="P165" s="123">
        <f t="shared" si="23"/>
        <v>122</v>
      </c>
      <c r="Q165" s="129" t="s">
        <v>901</v>
      </c>
    </row>
    <row r="166" spans="1:17" ht="99">
      <c r="A166" s="123" t="s">
        <v>852</v>
      </c>
      <c r="B166" s="130" t="s">
        <v>842</v>
      </c>
      <c r="C166" s="130" t="s">
        <v>853</v>
      </c>
      <c r="D166" s="123">
        <v>1005384415</v>
      </c>
      <c r="E166" s="125">
        <v>8000000</v>
      </c>
      <c r="F166" s="138">
        <f t="shared" si="26"/>
        <v>2000000</v>
      </c>
      <c r="G166" s="123"/>
      <c r="H166" s="188">
        <v>8000000</v>
      </c>
      <c r="I166" s="199">
        <f t="shared" si="27"/>
        <v>0</v>
      </c>
      <c r="J166" s="128">
        <v>45880</v>
      </c>
      <c r="K166" s="128">
        <v>46002</v>
      </c>
      <c r="L166" s="123"/>
      <c r="M166" s="123"/>
      <c r="N166" s="123"/>
      <c r="O166" s="123"/>
      <c r="P166" s="123">
        <f t="shared" si="23"/>
        <v>122</v>
      </c>
      <c r="Q166" s="129" t="s">
        <v>902</v>
      </c>
    </row>
    <row r="167" spans="1:17" ht="99">
      <c r="A167" s="123" t="s">
        <v>854</v>
      </c>
      <c r="B167" s="130" t="s">
        <v>828</v>
      </c>
      <c r="C167" s="130" t="s">
        <v>855</v>
      </c>
      <c r="D167" s="123">
        <v>1007769801</v>
      </c>
      <c r="E167" s="125">
        <v>12000000</v>
      </c>
      <c r="F167" s="138">
        <f t="shared" si="26"/>
        <v>3000000</v>
      </c>
      <c r="G167" s="123"/>
      <c r="H167" s="188">
        <v>12000000</v>
      </c>
      <c r="I167" s="199">
        <f t="shared" si="27"/>
        <v>0</v>
      </c>
      <c r="J167" s="128">
        <v>45880</v>
      </c>
      <c r="K167" s="128">
        <v>46002</v>
      </c>
      <c r="L167" s="123"/>
      <c r="M167" s="123"/>
      <c r="N167" s="123"/>
      <c r="O167" s="123"/>
      <c r="P167" s="123">
        <f t="shared" si="23"/>
        <v>122</v>
      </c>
      <c r="Q167" s="129" t="s">
        <v>903</v>
      </c>
    </row>
    <row r="168" spans="1:17" ht="99">
      <c r="A168" s="123" t="s">
        <v>856</v>
      </c>
      <c r="B168" s="130" t="s">
        <v>828</v>
      </c>
      <c r="C168" s="130" t="s">
        <v>296</v>
      </c>
      <c r="D168" s="123">
        <v>1007563990</v>
      </c>
      <c r="E168" s="125">
        <v>12000000</v>
      </c>
      <c r="F168" s="138">
        <f t="shared" si="26"/>
        <v>3000000</v>
      </c>
      <c r="G168" s="123"/>
      <c r="H168" s="188">
        <v>12000000</v>
      </c>
      <c r="I168" s="199">
        <f t="shared" si="27"/>
        <v>0</v>
      </c>
      <c r="J168" s="128">
        <v>45880</v>
      </c>
      <c r="K168" s="128">
        <v>46002</v>
      </c>
      <c r="L168" s="123"/>
      <c r="M168" s="123"/>
      <c r="N168" s="123"/>
      <c r="O168" s="123"/>
      <c r="P168" s="123">
        <f t="shared" si="23"/>
        <v>122</v>
      </c>
      <c r="Q168" s="129" t="s">
        <v>904</v>
      </c>
    </row>
    <row r="169" spans="1:17" ht="99">
      <c r="A169" s="123" t="s">
        <v>857</v>
      </c>
      <c r="B169" s="130" t="s">
        <v>858</v>
      </c>
      <c r="C169" s="139" t="s">
        <v>859</v>
      </c>
      <c r="D169" s="123">
        <v>1005136471</v>
      </c>
      <c r="E169" s="125">
        <v>24000000</v>
      </c>
      <c r="F169" s="138">
        <f t="shared" si="26"/>
        <v>6000000</v>
      </c>
      <c r="G169" s="123"/>
      <c r="H169" s="188">
        <v>24000000</v>
      </c>
      <c r="I169" s="199">
        <f t="shared" si="27"/>
        <v>0</v>
      </c>
      <c r="J169" s="128">
        <v>45880</v>
      </c>
      <c r="K169" s="128">
        <v>46002</v>
      </c>
      <c r="L169" s="123"/>
      <c r="M169" s="123"/>
      <c r="N169" s="123"/>
      <c r="O169" s="123"/>
      <c r="P169" s="123">
        <f t="shared" si="23"/>
        <v>122</v>
      </c>
      <c r="Q169" s="129" t="s">
        <v>905</v>
      </c>
    </row>
    <row r="170" spans="1:17" ht="99">
      <c r="A170" s="123" t="s">
        <v>860</v>
      </c>
      <c r="B170" s="130" t="s">
        <v>822</v>
      </c>
      <c r="C170" s="139" t="s">
        <v>861</v>
      </c>
      <c r="D170" s="123">
        <v>1100975404</v>
      </c>
      <c r="E170" s="125">
        <v>32000000</v>
      </c>
      <c r="F170" s="125">
        <f t="shared" si="26"/>
        <v>8000000</v>
      </c>
      <c r="G170" s="125"/>
      <c r="H170" s="180">
        <v>21600000</v>
      </c>
      <c r="I170" s="192">
        <f t="shared" si="27"/>
        <v>10400000</v>
      </c>
      <c r="J170" s="128">
        <v>45880</v>
      </c>
      <c r="K170" s="128">
        <v>46002</v>
      </c>
      <c r="L170" s="123"/>
      <c r="M170" s="123"/>
      <c r="N170" s="123"/>
      <c r="O170" s="123"/>
      <c r="P170" s="123">
        <f t="shared" si="23"/>
        <v>122</v>
      </c>
      <c r="Q170" s="129" t="s">
        <v>906</v>
      </c>
    </row>
    <row r="171" spans="1:17" ht="99">
      <c r="A171" s="123" t="s">
        <v>862</v>
      </c>
      <c r="B171" s="130" t="s">
        <v>822</v>
      </c>
      <c r="C171" s="139" t="s">
        <v>863</v>
      </c>
      <c r="D171" s="123">
        <v>1098817061</v>
      </c>
      <c r="E171" s="125">
        <v>32000000</v>
      </c>
      <c r="F171" s="125">
        <f t="shared" si="26"/>
        <v>8000000</v>
      </c>
      <c r="G171" s="123"/>
      <c r="H171" s="180">
        <v>32000000</v>
      </c>
      <c r="I171" s="192">
        <f t="shared" si="27"/>
        <v>0</v>
      </c>
      <c r="J171" s="128">
        <v>45880</v>
      </c>
      <c r="K171" s="128">
        <v>46002</v>
      </c>
      <c r="L171" s="123"/>
      <c r="M171" s="123"/>
      <c r="N171" s="123"/>
      <c r="O171" s="123"/>
      <c r="P171" s="123">
        <f t="shared" si="23"/>
        <v>122</v>
      </c>
      <c r="Q171" s="129" t="s">
        <v>907</v>
      </c>
    </row>
    <row r="172" spans="1:17" ht="115.5">
      <c r="A172" s="123" t="s">
        <v>864</v>
      </c>
      <c r="B172" s="130" t="s">
        <v>865</v>
      </c>
      <c r="C172" s="139" t="s">
        <v>866</v>
      </c>
      <c r="D172" s="123">
        <v>1098683802</v>
      </c>
      <c r="E172" s="125">
        <v>21500000</v>
      </c>
      <c r="F172" s="125">
        <f t="shared" si="26"/>
        <v>5375000</v>
      </c>
      <c r="G172" s="123"/>
      <c r="H172" s="180">
        <v>21500000</v>
      </c>
      <c r="I172" s="192">
        <f t="shared" si="27"/>
        <v>0</v>
      </c>
      <c r="J172" s="128">
        <v>45880</v>
      </c>
      <c r="K172" s="128">
        <v>46002</v>
      </c>
      <c r="L172" s="123"/>
      <c r="M172" s="123"/>
      <c r="N172" s="123"/>
      <c r="O172" s="123"/>
      <c r="P172" s="123">
        <f t="shared" si="23"/>
        <v>122</v>
      </c>
      <c r="Q172" s="129" t="s">
        <v>908</v>
      </c>
    </row>
    <row r="173" spans="1:17" ht="99">
      <c r="A173" s="123" t="s">
        <v>867</v>
      </c>
      <c r="B173" s="130" t="s">
        <v>868</v>
      </c>
      <c r="C173" s="139" t="s">
        <v>869</v>
      </c>
      <c r="D173" s="123">
        <v>1100953719</v>
      </c>
      <c r="E173" s="125">
        <v>24000000</v>
      </c>
      <c r="F173" s="125">
        <f t="shared" si="26"/>
        <v>6000000</v>
      </c>
      <c r="G173" s="123"/>
      <c r="H173" s="180">
        <v>24000000</v>
      </c>
      <c r="I173" s="192">
        <f t="shared" si="27"/>
        <v>0</v>
      </c>
      <c r="J173" s="128">
        <v>45880</v>
      </c>
      <c r="K173" s="128">
        <v>46002</v>
      </c>
      <c r="L173" s="123"/>
      <c r="M173" s="123"/>
      <c r="N173" s="123"/>
      <c r="O173" s="123"/>
      <c r="P173" s="123">
        <f t="shared" si="23"/>
        <v>122</v>
      </c>
      <c r="Q173" s="129" t="s">
        <v>909</v>
      </c>
    </row>
    <row r="174" spans="1:17" ht="99">
      <c r="A174" s="123" t="s">
        <v>870</v>
      </c>
      <c r="B174" s="130" t="s">
        <v>842</v>
      </c>
      <c r="C174" s="139" t="s">
        <v>871</v>
      </c>
      <c r="D174" s="123">
        <v>1098782453</v>
      </c>
      <c r="E174" s="125">
        <v>8000000</v>
      </c>
      <c r="F174" s="125">
        <f t="shared" si="26"/>
        <v>2000000</v>
      </c>
      <c r="G174" s="123"/>
      <c r="H174" s="180">
        <v>8000000</v>
      </c>
      <c r="I174" s="192">
        <f t="shared" si="27"/>
        <v>0</v>
      </c>
      <c r="J174" s="128">
        <v>45880</v>
      </c>
      <c r="K174" s="128">
        <v>46002</v>
      </c>
      <c r="L174" s="123"/>
      <c r="M174" s="123"/>
      <c r="N174" s="123"/>
      <c r="O174" s="123"/>
      <c r="P174" s="123">
        <f t="shared" si="23"/>
        <v>122</v>
      </c>
      <c r="Q174" s="129" t="s">
        <v>910</v>
      </c>
    </row>
    <row r="175" spans="1:17" ht="99">
      <c r="A175" s="123" t="s">
        <v>872</v>
      </c>
      <c r="B175" s="130" t="s">
        <v>873</v>
      </c>
      <c r="C175" s="130" t="s">
        <v>874</v>
      </c>
      <c r="D175" s="123">
        <v>1007939087</v>
      </c>
      <c r="E175" s="125">
        <v>37000000</v>
      </c>
      <c r="F175" s="125">
        <f t="shared" si="26"/>
        <v>9250000</v>
      </c>
      <c r="G175" s="123"/>
      <c r="H175" s="180">
        <v>37000000</v>
      </c>
      <c r="I175" s="192">
        <f>E175-H175</f>
        <v>0</v>
      </c>
      <c r="J175" s="128">
        <v>45880</v>
      </c>
      <c r="K175" s="128">
        <v>46002</v>
      </c>
      <c r="L175" s="123"/>
      <c r="M175" s="123"/>
      <c r="N175" s="123"/>
      <c r="O175" s="123"/>
      <c r="P175" s="123">
        <f t="shared" si="23"/>
        <v>122</v>
      </c>
      <c r="Q175" s="129" t="s">
        <v>911</v>
      </c>
    </row>
    <row r="176" spans="1:17" ht="99">
      <c r="A176" s="123" t="s">
        <v>875</v>
      </c>
      <c r="B176" s="130" t="s">
        <v>828</v>
      </c>
      <c r="C176" s="139" t="s">
        <v>876</v>
      </c>
      <c r="D176" s="123">
        <v>46458440</v>
      </c>
      <c r="E176" s="125">
        <v>12000000</v>
      </c>
      <c r="F176" s="125">
        <f t="shared" si="26"/>
        <v>3000000</v>
      </c>
      <c r="G176" s="123"/>
      <c r="H176" s="180">
        <v>7100000</v>
      </c>
      <c r="I176" s="192">
        <f t="shared" si="27"/>
        <v>4900000</v>
      </c>
      <c r="J176" s="128">
        <v>45880</v>
      </c>
      <c r="K176" s="128">
        <v>46002</v>
      </c>
      <c r="L176" s="123"/>
      <c r="M176" s="123"/>
      <c r="N176" s="123"/>
      <c r="O176" s="123"/>
      <c r="P176" s="123">
        <f t="shared" si="23"/>
        <v>122</v>
      </c>
      <c r="Q176" s="129" t="s">
        <v>912</v>
      </c>
    </row>
    <row r="177" spans="1:17" ht="99">
      <c r="A177" s="129" t="s">
        <v>877</v>
      </c>
      <c r="B177" s="130" t="s">
        <v>842</v>
      </c>
      <c r="C177" s="130" t="s">
        <v>878</v>
      </c>
      <c r="D177" s="129">
        <v>1098667487</v>
      </c>
      <c r="E177" s="141">
        <v>8000000</v>
      </c>
      <c r="F177" s="142">
        <f t="shared" si="26"/>
        <v>2000000</v>
      </c>
      <c r="G177" s="129"/>
      <c r="H177" s="189">
        <v>8000000</v>
      </c>
      <c r="I177" s="200">
        <f t="shared" si="27"/>
        <v>0</v>
      </c>
      <c r="J177" s="143">
        <v>45880</v>
      </c>
      <c r="K177" s="143">
        <v>46002</v>
      </c>
      <c r="L177" s="129"/>
      <c r="M177" s="129"/>
      <c r="N177" s="129"/>
      <c r="O177" s="129"/>
      <c r="P177" s="129">
        <f t="shared" si="23"/>
        <v>122</v>
      </c>
      <c r="Q177" s="129" t="s">
        <v>913</v>
      </c>
    </row>
    <row r="178" spans="1:17" ht="85.5">
      <c r="A178" s="123" t="s">
        <v>879</v>
      </c>
      <c r="B178" s="130" t="s">
        <v>199</v>
      </c>
      <c r="C178" s="139" t="s">
        <v>200</v>
      </c>
      <c r="D178" s="123">
        <v>91157893</v>
      </c>
      <c r="E178" s="125">
        <v>37287500</v>
      </c>
      <c r="F178" s="125">
        <f>E178/6</f>
        <v>6214583.333333333</v>
      </c>
      <c r="G178" s="127"/>
      <c r="H178" s="180">
        <v>11910200</v>
      </c>
      <c r="I178" s="192">
        <f>E178-H178</f>
        <v>25377300</v>
      </c>
      <c r="J178" s="128">
        <v>45880</v>
      </c>
      <c r="K178" s="128">
        <v>46022</v>
      </c>
      <c r="L178" s="127"/>
      <c r="M178" s="127"/>
      <c r="N178" s="127"/>
      <c r="O178" s="127"/>
      <c r="P178" s="123">
        <f t="shared" si="23"/>
        <v>142</v>
      </c>
      <c r="Q178" s="145" t="s">
        <v>914</v>
      </c>
    </row>
    <row r="179" spans="1:17" ht="115.5">
      <c r="A179" s="123" t="s">
        <v>880</v>
      </c>
      <c r="B179" s="130" t="s">
        <v>881</v>
      </c>
      <c r="C179" s="139" t="s">
        <v>882</v>
      </c>
      <c r="D179" s="129" t="s">
        <v>565</v>
      </c>
      <c r="E179" s="125">
        <v>134000000</v>
      </c>
      <c r="F179" s="125">
        <f>E179/4</f>
        <v>33500000</v>
      </c>
      <c r="G179" s="127"/>
      <c r="H179" s="180">
        <v>134000000</v>
      </c>
      <c r="I179" s="192">
        <f t="shared" si="27"/>
        <v>0</v>
      </c>
      <c r="J179" s="143">
        <v>45888</v>
      </c>
      <c r="K179" s="143">
        <v>46007</v>
      </c>
      <c r="L179" s="127"/>
      <c r="M179" s="127"/>
      <c r="N179" s="127"/>
      <c r="O179" s="127"/>
      <c r="P179" s="123">
        <f t="shared" si="23"/>
        <v>119</v>
      </c>
      <c r="Q179" s="145" t="s">
        <v>915</v>
      </c>
    </row>
    <row r="180" spans="1:17" ht="115.5">
      <c r="A180" s="123" t="s">
        <v>883</v>
      </c>
      <c r="B180" s="130" t="s">
        <v>884</v>
      </c>
      <c r="C180" s="139" t="s">
        <v>505</v>
      </c>
      <c r="D180" s="129" t="s">
        <v>526</v>
      </c>
      <c r="E180" s="125">
        <v>4000000</v>
      </c>
      <c r="F180" s="125">
        <f>E180/4</f>
        <v>1000000</v>
      </c>
      <c r="G180" s="127"/>
      <c r="H180" s="180">
        <v>1231100</v>
      </c>
      <c r="I180" s="192">
        <f t="shared" si="27"/>
        <v>2768900</v>
      </c>
      <c r="J180" s="128">
        <v>45894</v>
      </c>
      <c r="K180" s="128">
        <v>45992</v>
      </c>
      <c r="L180" s="127"/>
      <c r="M180" s="127"/>
      <c r="N180" s="127"/>
      <c r="O180" s="127"/>
      <c r="P180" s="123">
        <f t="shared" si="23"/>
        <v>98</v>
      </c>
      <c r="Q180" s="129" t="s">
        <v>916</v>
      </c>
    </row>
    <row r="181" spans="1:17" ht="99">
      <c r="A181" s="148" t="s">
        <v>917</v>
      </c>
      <c r="B181" s="152" t="s">
        <v>918</v>
      </c>
      <c r="C181" s="149" t="s">
        <v>919</v>
      </c>
      <c r="D181" s="150">
        <v>28115890</v>
      </c>
      <c r="E181" s="151">
        <v>8000000</v>
      </c>
      <c r="F181" s="151">
        <f>E181/4</f>
        <v>2000000</v>
      </c>
      <c r="G181" s="153"/>
      <c r="H181" s="180">
        <v>8000000</v>
      </c>
      <c r="I181" s="192">
        <f t="shared" si="27"/>
        <v>0</v>
      </c>
      <c r="J181" s="155">
        <v>45903</v>
      </c>
      <c r="K181" s="154">
        <v>46017</v>
      </c>
      <c r="L181" s="148" t="s">
        <v>931</v>
      </c>
      <c r="M181" s="154">
        <v>45895</v>
      </c>
      <c r="N181" s="148" t="s">
        <v>932</v>
      </c>
      <c r="O181" s="154">
        <v>45903</v>
      </c>
      <c r="P181" s="148">
        <f t="shared" si="23"/>
        <v>114</v>
      </c>
      <c r="Q181" s="153"/>
    </row>
    <row r="182" spans="1:17" ht="99">
      <c r="A182" s="148" t="s">
        <v>920</v>
      </c>
      <c r="B182" s="152" t="s">
        <v>921</v>
      </c>
      <c r="C182" s="149" t="s">
        <v>922</v>
      </c>
      <c r="D182" s="150">
        <v>1098654458</v>
      </c>
      <c r="E182" s="151">
        <v>3000000</v>
      </c>
      <c r="F182" s="151">
        <f>E182/4</f>
        <v>750000</v>
      </c>
      <c r="G182" s="148"/>
      <c r="H182" s="180">
        <v>3000000</v>
      </c>
      <c r="I182" s="192">
        <f t="shared" si="27"/>
        <v>0</v>
      </c>
      <c r="J182" s="155">
        <v>45903</v>
      </c>
      <c r="K182" s="155">
        <v>46004</v>
      </c>
      <c r="L182" s="148" t="s">
        <v>929</v>
      </c>
      <c r="M182" s="155">
        <v>45895</v>
      </c>
      <c r="N182" s="148" t="s">
        <v>930</v>
      </c>
      <c r="O182" s="155">
        <v>45903</v>
      </c>
      <c r="P182" s="148">
        <f t="shared" ref="P182:P189" si="28">K182-J182</f>
        <v>101</v>
      </c>
      <c r="Q182" s="148"/>
    </row>
    <row r="183" spans="1:17" ht="99">
      <c r="A183" s="156" t="s">
        <v>923</v>
      </c>
      <c r="B183" s="152" t="s">
        <v>924</v>
      </c>
      <c r="C183" s="149" t="s">
        <v>925</v>
      </c>
      <c r="D183" s="156">
        <v>91157893</v>
      </c>
      <c r="E183" s="151">
        <v>9000000</v>
      </c>
      <c r="F183" s="151">
        <f>E183/3</f>
        <v>3000000</v>
      </c>
      <c r="G183" s="151"/>
      <c r="H183" s="180">
        <v>9000000</v>
      </c>
      <c r="I183" s="192">
        <f t="shared" si="27"/>
        <v>0</v>
      </c>
      <c r="J183" s="157">
        <v>45915</v>
      </c>
      <c r="K183" s="157">
        <v>45991</v>
      </c>
      <c r="L183" s="156" t="s">
        <v>928</v>
      </c>
      <c r="M183" s="157">
        <v>45905</v>
      </c>
      <c r="N183" s="156" t="s">
        <v>926</v>
      </c>
      <c r="O183" s="156" t="s">
        <v>927</v>
      </c>
      <c r="P183" s="156">
        <f t="shared" si="28"/>
        <v>76</v>
      </c>
      <c r="Q183" s="156"/>
    </row>
    <row r="184" spans="1:17" ht="71.25" customHeight="1">
      <c r="A184" s="158" t="s">
        <v>933</v>
      </c>
      <c r="B184" s="159" t="s">
        <v>493</v>
      </c>
      <c r="C184" s="159" t="s">
        <v>934</v>
      </c>
      <c r="D184" s="160" t="s">
        <v>753</v>
      </c>
      <c r="E184" s="161">
        <v>10000000</v>
      </c>
      <c r="F184" s="161"/>
      <c r="G184" s="162"/>
      <c r="H184" s="180">
        <v>9263764</v>
      </c>
      <c r="I184" s="192">
        <f t="shared" si="27"/>
        <v>736236</v>
      </c>
      <c r="J184" s="163">
        <v>45950</v>
      </c>
      <c r="K184" s="163">
        <v>46022</v>
      </c>
      <c r="L184" s="160" t="s">
        <v>946</v>
      </c>
      <c r="M184" s="163">
        <v>45937</v>
      </c>
      <c r="N184" s="160" t="s">
        <v>947</v>
      </c>
      <c r="O184" s="163">
        <v>45950</v>
      </c>
      <c r="P184" s="158">
        <f t="shared" si="28"/>
        <v>72</v>
      </c>
      <c r="Q184" s="164" t="s">
        <v>935</v>
      </c>
    </row>
    <row r="185" spans="1:17" ht="115.5">
      <c r="A185" s="158" t="s">
        <v>936</v>
      </c>
      <c r="B185" s="165" t="s">
        <v>937</v>
      </c>
      <c r="C185" s="166" t="s">
        <v>938</v>
      </c>
      <c r="D185" s="160" t="s">
        <v>943</v>
      </c>
      <c r="E185" s="161">
        <v>44100000</v>
      </c>
      <c r="F185" s="167"/>
      <c r="G185" s="167"/>
      <c r="H185" s="180">
        <v>24459000</v>
      </c>
      <c r="I185" s="192">
        <f t="shared" si="27"/>
        <v>19641000</v>
      </c>
      <c r="J185" s="163">
        <v>45950</v>
      </c>
      <c r="K185" s="163">
        <v>46003</v>
      </c>
      <c r="L185" s="160" t="s">
        <v>949</v>
      </c>
      <c r="M185" s="163">
        <v>45940</v>
      </c>
      <c r="N185" s="160" t="s">
        <v>950</v>
      </c>
      <c r="O185" s="163">
        <v>45950</v>
      </c>
      <c r="P185" s="158">
        <f t="shared" si="28"/>
        <v>53</v>
      </c>
      <c r="Q185" s="164" t="s">
        <v>944</v>
      </c>
    </row>
    <row r="186" spans="1:17" ht="69" customHeight="1">
      <c r="A186" s="158" t="s">
        <v>939</v>
      </c>
      <c r="B186" s="159" t="s">
        <v>940</v>
      </c>
      <c r="C186" s="166" t="s">
        <v>941</v>
      </c>
      <c r="D186" s="160" t="s">
        <v>942</v>
      </c>
      <c r="E186" s="161">
        <v>16000000</v>
      </c>
      <c r="F186" s="168">
        <f>E186/3</f>
        <v>5333333.333333333</v>
      </c>
      <c r="G186" s="167"/>
      <c r="H186" s="178">
        <v>16000000</v>
      </c>
      <c r="I186" s="190">
        <f>E186-H186</f>
        <v>0</v>
      </c>
      <c r="J186" s="163">
        <v>45958</v>
      </c>
      <c r="K186" s="163">
        <v>46017</v>
      </c>
      <c r="L186" s="160" t="s">
        <v>787</v>
      </c>
      <c r="M186" s="163">
        <v>45950</v>
      </c>
      <c r="N186" s="160" t="s">
        <v>948</v>
      </c>
      <c r="O186" s="163">
        <v>45958</v>
      </c>
      <c r="P186" s="158">
        <f t="shared" si="28"/>
        <v>59</v>
      </c>
      <c r="Q186" s="164" t="s">
        <v>945</v>
      </c>
    </row>
    <row r="187" spans="1:17" ht="189" customHeight="1">
      <c r="A187" s="156" t="s">
        <v>951</v>
      </c>
      <c r="B187" s="152" t="s">
        <v>952</v>
      </c>
      <c r="C187" s="148" t="s">
        <v>953</v>
      </c>
      <c r="D187" s="148">
        <v>13516073</v>
      </c>
      <c r="E187" s="151">
        <v>3215000</v>
      </c>
      <c r="F187" s="170">
        <f>E187/2</f>
        <v>1607500</v>
      </c>
      <c r="G187" s="148"/>
      <c r="H187" s="178">
        <v>3215000</v>
      </c>
      <c r="I187" s="190">
        <f>E187-H187</f>
        <v>0</v>
      </c>
      <c r="J187" s="155">
        <v>45965</v>
      </c>
      <c r="K187" s="155">
        <v>46022</v>
      </c>
      <c r="L187" s="148" t="s">
        <v>799</v>
      </c>
      <c r="M187" s="155">
        <v>45954</v>
      </c>
      <c r="N187" s="148" t="s">
        <v>964</v>
      </c>
      <c r="O187" s="155">
        <v>45965</v>
      </c>
      <c r="P187" s="156">
        <f t="shared" si="28"/>
        <v>57</v>
      </c>
      <c r="Q187" s="150" t="s">
        <v>963</v>
      </c>
    </row>
    <row r="188" spans="1:17" ht="82.5">
      <c r="A188" s="156" t="s">
        <v>954</v>
      </c>
      <c r="B188" s="152" t="s">
        <v>955</v>
      </c>
      <c r="C188" s="171" t="s">
        <v>956</v>
      </c>
      <c r="D188" s="148" t="s">
        <v>957</v>
      </c>
      <c r="E188" s="151">
        <v>177711976</v>
      </c>
      <c r="F188" s="172">
        <f>E188/2</f>
        <v>88855988</v>
      </c>
      <c r="G188" s="153"/>
      <c r="H188" s="178">
        <v>99340218</v>
      </c>
      <c r="I188" s="190">
        <f>E188-H188</f>
        <v>78371758</v>
      </c>
      <c r="J188" s="155">
        <v>45988</v>
      </c>
      <c r="K188" s="155">
        <v>46020</v>
      </c>
      <c r="L188" s="148" t="s">
        <v>966</v>
      </c>
      <c r="M188" s="154">
        <v>45922</v>
      </c>
      <c r="N188" s="148" t="s">
        <v>967</v>
      </c>
      <c r="O188" s="154">
        <v>45975</v>
      </c>
      <c r="P188" s="148">
        <f t="shared" si="28"/>
        <v>32</v>
      </c>
      <c r="Q188" s="150" t="s">
        <v>965</v>
      </c>
    </row>
    <row r="189" spans="1:17" ht="115.5">
      <c r="A189" s="156" t="s">
        <v>958</v>
      </c>
      <c r="B189" s="152" t="s">
        <v>971</v>
      </c>
      <c r="C189" s="149" t="s">
        <v>972</v>
      </c>
      <c r="D189" s="148" t="s">
        <v>973</v>
      </c>
      <c r="E189" s="151">
        <v>9007595.5199999996</v>
      </c>
      <c r="F189" s="170">
        <f>E189/2</f>
        <v>4503797.7599999998</v>
      </c>
      <c r="G189" s="169"/>
      <c r="H189" s="180"/>
      <c r="I189" s="190">
        <f>E189-H189</f>
        <v>9007595.5199999996</v>
      </c>
      <c r="J189" s="155">
        <v>45959</v>
      </c>
      <c r="K189" s="155">
        <v>46022</v>
      </c>
      <c r="L189" s="169"/>
      <c r="M189" s="169"/>
      <c r="N189" s="148" t="s">
        <v>975</v>
      </c>
      <c r="O189" s="155">
        <v>45981</v>
      </c>
      <c r="P189" s="148">
        <f t="shared" si="28"/>
        <v>63</v>
      </c>
      <c r="Q189" s="150" t="s">
        <v>974</v>
      </c>
    </row>
    <row r="190" spans="1:17" ht="155.25" customHeight="1">
      <c r="A190" s="156" t="s">
        <v>959</v>
      </c>
      <c r="B190" s="173" t="s">
        <v>960</v>
      </c>
      <c r="C190" s="175" t="s">
        <v>961</v>
      </c>
      <c r="D190" s="150" t="s">
        <v>962</v>
      </c>
      <c r="E190" s="174">
        <v>5000000</v>
      </c>
      <c r="F190" s="174">
        <v>5000000</v>
      </c>
      <c r="G190" s="169"/>
      <c r="H190" s="185">
        <v>5000000</v>
      </c>
      <c r="I190" s="197">
        <f>E190-H190</f>
        <v>0</v>
      </c>
      <c r="J190" s="155">
        <v>45981</v>
      </c>
      <c r="K190" s="155">
        <v>46022</v>
      </c>
      <c r="L190" s="148" t="s">
        <v>969</v>
      </c>
      <c r="M190" s="155">
        <v>45975</v>
      </c>
      <c r="N190" s="148" t="s">
        <v>970</v>
      </c>
      <c r="O190" s="155">
        <v>45981</v>
      </c>
      <c r="P190" s="148">
        <f>K190-J190</f>
        <v>41</v>
      </c>
      <c r="Q190" s="150" t="s">
        <v>968</v>
      </c>
    </row>
  </sheetData>
  <mergeCells count="3">
    <mergeCell ref="A1:R3"/>
    <mergeCell ref="L4:M4"/>
    <mergeCell ref="N4:O4"/>
  </mergeCells>
  <hyperlinks>
    <hyperlink ref="Q80" r:id="rId1" display="https://www.secop.gov.co/CO1BusinessLine/Tendering/ProcedureEdit/View?ProfileName=CCE-11-Procedimiento_Publicidad&amp;PPI=CO1.PPI.37919372&amp;DocUniqueName=Consulta&amp;DocTypeName=NextWay.Entities.Marketplace.Tendering.ProcedureRequest&amp;ProfileVersion=12&amp;DocUniqueIdentifier=CO1.REQ.7884232&amp;prevCtxUrl=https%3a%2f%2fwww.secop.gov.co%2fCO1BusinessLine%2fTendering%2fBuyerWorkArea%2fIndex%3fDocUniqueIdentifier%3dCO1.BDOS.7746567&amp;prevCtxLbl=&amp;Messages=Publicado%20|Success" xr:uid="{1ADCF6E3-2794-4251-B7F9-AC477BDB1482}"/>
    <hyperlink ref="Q81" r:id="rId2" display="https://www.secop.gov.co/CO1BusinessLine/Tendering/ProcedureEdit/View?ProfileName=CCE-11-Procedimiento_Publicidad&amp;PPI=CO1.PPI.37919823&amp;DocUniqueName=Consulta&amp;DocTypeName=NextWay.Entities.Marketplace.Tendering.ProcedureRequest&amp;ProfileVersion=12&amp;DocUniqueIdentifier=CO1.REQ.7884162&amp;prevCtxUrl=https%3a%2f%2fwww.secop.gov.co%2fCO1BusinessLine%2fTendering%2fBuyerWorkArea%2fIndex%3fDocUniqueIdentifier%3dCO1.BDOS.7746967&amp;prevCtxLbl=&amp;Messages=Publicado%20|Success" xr:uid="{8A910EFA-BBB8-4EA8-8E59-6BCB7AC964E1}"/>
    <hyperlink ref="Q82" r:id="rId3" display="https://www.secop.gov.co/CO1BusinessLine/Tendering/ProcedureEdit/View?ProfileName=CCE-11-Procedimiento_Publicidad&amp;PPI=CO1.PPI.37919857&amp;DocUniqueName=Consulta&amp;DocTypeName=NextWay.Entities.Marketplace.Tendering.ProcedureRequest&amp;ProfileVersion=12&amp;DocUniqueIdentifier=CO1.REQ.7884497&amp;prevCtxUrl=https%3a%2f%2fwww.secop.gov.co%2fCO1BusinessLine%2fTendering%2fBuyerWorkArea%2fIndex%3fDocUniqueIdentifier%3dCO1.BDOS.7746589&amp;prevCtxLbl=&amp;Messages=Publicado%20|Success" xr:uid="{A38DCE85-072D-43AF-8FFF-B733DE787A13}"/>
    <hyperlink ref="Q50" r:id="rId4" display="https://www.secop.gov.co/CO1BusinessLine/Tendering/ProcedureEdit/View?docUniqueIdentifier=CO1.REQ.7830658&amp;prevCtxLbl=Proceso&amp;prevCtxUrl=https%3a%2f%2fwww.secop.gov.co%3a443%2fCO1BusinessLine%2fTendering%2fBuyerWorkArea%2fIndex%3fdocUniqueIdentifier%3dCO1.BDOS.7693576" xr:uid="{60770051-4322-43A7-B0DE-74B9FD30D7EB}"/>
    <hyperlink ref="Q56" r:id="rId5" display="https://www.secop.gov.co/CO1BusinessLine/Tendering/ProcedureEdit/View?docUniqueIdentifier=CO1.REQ.7838973&amp;prevCtxLbl=Proceso&amp;prevCtxUrl=https%3a%2f%2fwww.secop.gov.co%3a443%2fCO1BusinessLine%2fTendering%2fBuyerWorkArea%2fIndex%3fdocUniqueIdentifier%3dCO1.BDOS.7701884" xr:uid="{8454462F-130D-4126-9749-8C36D5065BD3}"/>
    <hyperlink ref="Q78" r:id="rId6" display="https://www.secop.gov.co/CO1BusinessLine/Tendering/ProcedureEdit/View?docUniqueIdentifier=CO1.REQ.7844573&amp;prevCtxLbl=Proceso&amp;prevCtxUrl=https%3a%2f%2fwww.secop.gov.co%3a443%2fCO1BusinessLine%2fTendering%2fBuyerWorkArea%2fIndex%3fdocUniqueIdentifier%3dCO1.BDOS.7707891" xr:uid="{99AB3AA9-2A5E-4CDC-8AE3-25EC82BDD91A}"/>
    <hyperlink ref="Q110" r:id="rId7" display="https://www.secop.gov.co/CO1BusinessLine/Tendering/ProcedureEdit/View?docUniqueIdentifier=CO1.REQ.8099549&amp;prevCtxLbl=Proceso&amp;prevCtxUrl=https%3a%2f%2fwww.secop.gov.co%3a443%2fCO1BusinessLine%2fTendering%2fBuyerWorkArea%2fIndex%3fdocUniqueIdentifier%3dCO1.BDOS.7958797" xr:uid="{1B673674-82DD-4A13-ADDF-F49F98B2DA98}"/>
    <hyperlink ref="Q155" r:id="rId8" display="https://www.secop.gov.co/CO1BusinessLine/Tendering/ProcedureEdit/View?ProfileName=CCE-11-Procedimiento_Publicidad&amp;PPI=CO1.PPI.41428730&amp;DocUniqueName=Consulta&amp;DocTypeName=NextWay.Entities.Marketplace.Tendering.ProcedureRequest&amp;ProfileVersion=12&amp;DocUniqueIdentifier=CO1.REQ.8729812&amp;prevCtxUrl=https%3a%2f%2fwww.secop.gov.co%2fCO1BusinessLine%2fTendering%2fBuyerWorkArea%2fIndex%3fDocUniqueIdentifier%3dCO1.BDOS.8574815&amp;prevCtxLbl=&amp;Messages=Publicado%20|Success" xr:uid="{66348FD5-4405-4581-A69D-89128BED9134}"/>
  </hyperlinks>
  <pageMargins left="0.7" right="0.7" top="0.75" bottom="0.75" header="0.3" footer="0.3"/>
  <pageSetup paperSize="9" orientation="portrait" horizontalDpi="300" verticalDpi="300"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Hoja1!_Hlk78467192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PLATA DIAZ</dc:creator>
  <cp:lastModifiedBy>USUARIO</cp:lastModifiedBy>
  <dcterms:created xsi:type="dcterms:W3CDTF">2025-01-21T13:27:01Z</dcterms:created>
  <dcterms:modified xsi:type="dcterms:W3CDTF">2026-02-18T15:43:00Z</dcterms:modified>
</cp:coreProperties>
</file>